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A8720\G8723\07_DR\Deckungsregister Reports\Ultimo2009\HTT\"/>
    </mc:Choice>
  </mc:AlternateContent>
  <bookViews>
    <workbookView xWindow="-120" yWindow="-120" windowWidth="29040" windowHeight="15840" firstSheet="1" activeTab="10"/>
  </bookViews>
  <sheets>
    <sheet name="Introduction" sheetId="5" r:id="rId1"/>
    <sheet name="Completion Instructions" sheetId="6" r:id="rId2"/>
    <sheet name="FAQ" sheetId="7" r:id="rId3"/>
    <sheet name="A. HTT General" sheetId="8" r:id="rId4"/>
    <sheet name="B1. HTT Mortgage Assets" sheetId="9" state="hidden" r:id="rId5"/>
    <sheet name="B2. HTT Public Sector Assets" sheetId="10" r:id="rId6"/>
    <sheet name="B3. HTT Shipping Assets" sheetId="11" state="hidden" r:id="rId7"/>
    <sheet name="C. HTT Harmonised Glossary" sheetId="12" r:id="rId8"/>
    <sheet name="erweitertes vdp-Template" sheetId="21" r:id="rId9"/>
    <sheet name="extended vdp-Template" sheetId="22" r:id="rId10"/>
    <sheet name="E. Optional ECB-ECAIs data" sheetId="18" r:id="rId11"/>
    <sheet name="Temp. Optional COVID 19 impact" sheetId="20" r:id="rId12"/>
    <sheet name="vdp-Glossar (D)" sheetId="23" r:id="rId13"/>
    <sheet name="vdp glossary (E) " sheetId="24" r:id="rId14"/>
    <sheet name="Disclaimer" sheetId="25" r:id="rId15"/>
  </sheets>
  <definedNames>
    <definedName name="_xlnm._FilterDatabase" localSheetId="3" hidden="1">'A. HTT General'!$L$112:$L$126</definedName>
    <definedName name="_xlnm._FilterDatabase" localSheetId="4" hidden="1">'B1. HTT Mortgage Assets'!$A$11:$D$187</definedName>
    <definedName name="_xlnm._FilterDatabase" localSheetId="13" hidden="1">'vdp glossary (E) '!$A$1:$E$1</definedName>
    <definedName name="_xlnm._FilterDatabase" localSheetId="12" hidden="1">'vdp-Glossar (D)'!$A$1:$E$122</definedName>
    <definedName name="_xlnm.Print_Area" localSheetId="3">'A. HTT General'!$A$1:$G$365</definedName>
    <definedName name="_xlnm.Print_Area" localSheetId="4">'B1. HTT Mortgage Assets'!$A$1:$G$387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Instructions'!$B$2:$J$71</definedName>
    <definedName name="_xlnm.Print_Area" localSheetId="10">'E. Optional ECB-ECAIs data'!$A$2:$G$72</definedName>
    <definedName name="_xlnm.Print_Area" localSheetId="8">'erweitertes vdp-Template'!$A$1:$H$31</definedName>
    <definedName name="_xlnm.Print_Area" localSheetId="9">'extended vdp-Template'!$A$1:$H$31</definedName>
    <definedName name="_xlnm.Print_Area" localSheetId="2">FAQ!$A$1:$C$28</definedName>
    <definedName name="_xlnm.Print_Area" localSheetId="0">Introduction!$B$2:$J$40</definedName>
    <definedName name="_xlnm.Print_Titles" localSheetId="2">FAQ!$4:$4</definedName>
    <definedName name="_xlnm.Print_Titles" localSheetId="13">'vdp glossary (E) '!$1:$1</definedName>
    <definedName name="_xlnm.Print_Titles" localSheetId="12">'vdp-Glossar (D)'!$1:$1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F9" i="5"/>
  <c r="F8" i="5"/>
  <c r="F7" i="5"/>
  <c r="C82" i="11"/>
  <c r="C131" i="10"/>
  <c r="D19" i="10"/>
  <c r="D288" i="9"/>
  <c r="C288" i="9" s="1"/>
  <c r="C264" i="9"/>
  <c r="D187" i="9"/>
  <c r="C187" i="9" s="1"/>
  <c r="F161" i="9"/>
  <c r="F151" i="9"/>
  <c r="C207" i="8"/>
  <c r="D165" i="8"/>
  <c r="C94" i="8"/>
  <c r="C93" i="8"/>
  <c r="C71" i="8"/>
  <c r="C70" i="8"/>
  <c r="C14" i="22"/>
  <c r="C14" i="21"/>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D293" i="8"/>
  <c r="C293" i="8"/>
  <c r="D300" i="8"/>
  <c r="D292" i="8"/>
  <c r="C290" i="8"/>
  <c r="C292" i="8"/>
  <c r="C300" i="8"/>
  <c r="F292" i="8"/>
  <c r="D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C55" i="11"/>
  <c r="C26" i="11"/>
  <c r="C69" i="11" s="1"/>
  <c r="C59" i="11" s="1"/>
  <c r="C152" i="10"/>
  <c r="C82" i="10"/>
  <c r="C78" i="10"/>
  <c r="C49" i="10"/>
  <c r="C42" i="10"/>
  <c r="F41" i="10" s="1"/>
  <c r="D37" i="10"/>
  <c r="G35" i="10" s="1"/>
  <c r="C37" i="10"/>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108" i="8" l="1"/>
  <c r="F110" i="8"/>
  <c r="F109" i="8"/>
  <c r="G110" i="8"/>
  <c r="G109" i="8"/>
  <c r="G108" i="8"/>
  <c r="G126" i="11"/>
  <c r="F142" i="11"/>
  <c r="C117" i="11"/>
  <c r="F36" i="10"/>
  <c r="C19" i="10"/>
  <c r="F17" i="20"/>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MB</author>
  </authors>
  <commentList>
    <comment ref="E8" authorId="0" shapeId="0">
      <text>
        <r>
          <rPr>
            <sz val="11"/>
            <color rgb="FF000000"/>
            <rFont val="Calibri"/>
            <family val="2"/>
            <charset val="1"/>
          </rPr>
          <t>vdp:
konkrete Erwähnng des Waivers der Bafin</t>
        </r>
      </text>
    </comment>
  </commentList>
</comments>
</file>

<file path=xl/comments2.xml><?xml version="1.0" encoding="utf-8"?>
<comments xmlns="http://schemas.openxmlformats.org/spreadsheetml/2006/main">
  <authors>
    <author>MB</author>
  </authors>
  <commentList>
    <comment ref="E8" authorId="0" shapeId="0">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<sst xmlns="http://schemas.openxmlformats.org/spreadsheetml/2006/main" count="4223" uniqueCount="2428">
  <si>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</si>
  <si>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</si>
  <si>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</si>
  <si>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</si>
  <si>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</si>
  <si>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</si>
  <si>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</si>
  <si>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</si>
  <si>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</si>
  <si>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</si>
  <si>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</si>
  <si>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</si>
  <si>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</si>
  <si>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</si>
  <si>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</si>
  <si>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</si>
  <si>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</si>
  <si>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</si>
  <si>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</si>
  <si>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</si>
  <si>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</si>
  <si>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</si>
  <si>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</si>
  <si>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</si>
  <si>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</si>
  <si>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</si>
  <si>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</si>
  <si>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</si>
  <si>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</si>
  <si>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</si>
  <si>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</si>
  <si>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</si>
  <si>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</si>
  <si>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</si>
  <si>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</si>
  <si>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</si>
  <si>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</si>
  <si>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</si>
  <si>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</si>
  <si>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</si>
  <si>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</si>
  <si>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</si>
  <si>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</si>
  <si>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</si>
  <si>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</si>
  <si>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</si>
  <si>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</si>
  <si>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</si>
  <si>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</si>
  <si>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</si>
  <si>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</si>
  <si>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</si>
  <si>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</si>
  <si>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</si>
  <si>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</si>
  <si>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</si>
  <si>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</si>
  <si>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</si>
  <si>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</si>
  <si>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</si>
  <si>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</si>
  <si>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</si>
  <si>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</si>
  <si>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</si>
  <si>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</si>
  <si>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</si>
  <si>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</si>
  <si>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</si>
  <si>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</si>
  <si>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</si>
  <si>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</si>
  <si>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</si>
  <si>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</si>
  <si>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</si>
  <si>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</si>
  <si>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</si>
  <si>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</si>
  <si>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</si>
  <si>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</si>
  <si>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</si>
  <si>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</si>
  <si>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</si>
  <si>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</si>
  <si>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</si>
  <si>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</si>
  <si>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</si>
  <si>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</si>
  <si>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</si>
  <si>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</si>
  <si>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</si>
  <si>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</si>
  <si>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</si>
  <si>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</si>
  <si>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</si>
  <si>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</si>
  <si>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</si>
  <si>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</si>
  <si>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</si>
  <si>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</si>
  <si>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</si>
  <si>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</si>
  <si>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</si>
  <si>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</si>
  <si>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</si>
  <si>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</si>
  <si>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</si>
  <si>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</si>
  <si>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</si>
  <si>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</si>
  <si>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</si>
  <si>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</si>
  <si>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</si>
  <si>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</si>
  <si>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</si>
  <si>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</si>
  <si>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</si>
  <si>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</si>
  <si>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</si>
  <si>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</si>
  <si>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</si>
  <si>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</si>
  <si>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</si>
  <si>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</si>
  <si>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</si>
  <si>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</si>
  <si>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</si>
  <si>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</si>
  <si>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</si>
  <si>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</si>
  <si>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</si>
  <si>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</si>
  <si>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</si>
  <si>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</si>
  <si>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</si>
  <si>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</si>
  <si>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</si>
  <si>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</si>
  <si>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</si>
  <si>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</si>
  <si>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</si>
  <si>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</si>
  <si>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</si>
  <si>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</si>
  <si>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</si>
  <si>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</si>
  <si>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</si>
  <si>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</si>
  <si>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</si>
  <si>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</si>
  <si>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</si>
  <si>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</si>
  <si>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</si>
  <si>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</si>
  <si>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</si>
  <si>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</si>
  <si>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</si>
  <si>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</si>
  <si>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</si>
  <si>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</si>
  <si>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</si>
  <si>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</si>
  <si>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</si>
  <si>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</si>
  <si>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</si>
  <si>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</si>
  <si>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</si>
  <si>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</si>
  <si>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</si>
  <si>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</si>
  <si>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</si>
  <si>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</si>
  <si>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</si>
  <si>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</si>
  <si>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</si>
  <si>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</si>
  <si>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</si>
  <si>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</si>
  <si>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</si>
  <si>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</si>
  <si>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</si>
  <si>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</si>
  <si>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</si>
  <si>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</si>
  <si>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</si>
  <si>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</si>
  <si>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</si>
  <si>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</si>
  <si>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</si>
  <si>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</si>
  <si>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</si>
  <si>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</si>
  <si>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</si>
  <si>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</si>
  <si>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</si>
  <si>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</si>
  <si>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</si>
  <si>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</si>
  <si>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</si>
  <si>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</si>
  <si>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</si>
  <si>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</si>
  <si>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</si>
  <si>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</si>
  <si>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</si>
  <si>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</si>
  <si>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</si>
  <si>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</si>
  <si>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</si>
  <si>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</si>
  <si>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</si>
  <si>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</si>
  <si>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</si>
  <si>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</si>
  <si>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</si>
  <si>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</si>
  <si>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</si>
  <si>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</si>
  <si>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</si>
  <si>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</si>
  <si>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</si>
  <si>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</si>
  <si>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</si>
  <si>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</si>
  <si>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</si>
  <si>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</si>
  <si>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</si>
  <si>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</si>
  <si>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</si>
  <si>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</si>
  <si>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</si>
  <si>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</si>
  <si>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</si>
  <si>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</si>
  <si>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</si>
  <si>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</si>
  <si>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</si>
  <si>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</si>
  <si>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</si>
  <si>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</si>
  <si>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</si>
  <si>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</si>
  <si>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</si>
  <si>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</si>
  <si>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</si>
  <si>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</si>
  <si>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</si>
  <si>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</si>
  <si>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</si>
  <si>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</si>
  <si>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</si>
  <si>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</si>
  <si>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</si>
  <si>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</si>
  <si>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</si>
  <si>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</si>
  <si>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</si>
  <si>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</si>
  <si>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</si>
  <si>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</si>
  <si>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</si>
  <si>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</si>
  <si>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</si>
  <si>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</si>
  <si>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</si>
  <si>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</si>
  <si>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</si>
  <si>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</si>
  <si>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</si>
  <si>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</si>
  <si>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</si>
  <si>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</si>
  <si>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</si>
  <si>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</si>
  <si>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</si>
  <si>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</si>
  <si>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</si>
  <si>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</si>
  <si>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</si>
  <si>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</si>
  <si>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</si>
  <si>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</si>
  <si>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</si>
  <si>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</si>
  <si>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</si>
  <si>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</si>
  <si>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</si>
  <si>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</si>
  <si>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</si>
  <si>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</si>
  <si>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</si>
  <si>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</si>
  <si>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</si>
  <si>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</si>
  <si>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</si>
  <si>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</si>
  <si>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</si>
  <si>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</si>
  <si>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</si>
  <si>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</si>
  <si>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</si>
  <si>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</si>
  <si>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</si>
  <si>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</si>
  <si>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</si>
  <si>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</si>
  <si>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</si>
  <si>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</si>
  <si>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</si>
  <si>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</si>
  <si>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</si>
  <si>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</si>
  <si>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</si>
  <si>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</si>
  <si>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</si>
  <si>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</si>
  <si>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</si>
  <si>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</si>
  <si>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</si>
  <si>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</si>
  <si>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</si>
  <si>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</si>
  <si>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</si>
  <si>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</si>
  <si>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</si>
  <si>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</si>
  <si>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</si>
  <si>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</si>
  <si>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</si>
  <si>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</si>
  <si>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</si>
  <si>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</si>
  <si>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</si>
  <si>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</si>
  <si>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</si>
  <si>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</si>
  <si>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</si>
  <si>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</si>
  <si>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</si>
  <si>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</si>
  <si>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</si>
  <si>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</si>
  <si>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</si>
  <si>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</si>
  <si>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</si>
  <si>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</si>
  <si>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</si>
  <si>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</si>
  <si>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</si>
  <si>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</si>
  <si>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</si>
  <si>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</si>
  <si>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</si>
  <si>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</si>
  <si>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</si>
  <si>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</si>
  <si>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</si>
  <si>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</si>
  <si>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</si>
  <si>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</si>
  <si>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</si>
  <si>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</si>
  <si>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</si>
  <si>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</si>
  <si>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</si>
  <si>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</si>
  <si>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</si>
  <si>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</si>
  <si>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</si>
  <si>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</si>
  <si>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</si>
  <si>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</si>
  <si>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</si>
  <si>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</si>
  <si>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</si>
  <si>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</si>
  <si>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</si>
  <si>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</si>
  <si>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</si>
  <si>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</si>
  <si>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</si>
  <si>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</si>
  <si>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</si>
  <si>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</si>
  <si>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</si>
  <si>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</si>
  <si>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</si>
  <si>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</si>
  <si>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</si>
  <si>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</si>
  <si>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</si>
  <si>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</si>
  <si>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</si>
  <si>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</si>
  <si>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</si>
  <si>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</si>
  <si>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</si>
  <si>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</si>
  <si>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</si>
  <si>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</si>
  <si>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</si>
  <si>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</si>
  <si>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</si>
  <si>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</si>
  <si>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</si>
  <si>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</si>
  <si>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</si>
  <si>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</si>
  <si>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</si>
  <si>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</si>
  <si>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</si>
  <si>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</si>
  <si>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</si>
  <si>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</si>
  <si>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</si>
  <si>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</si>
  <si>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</si>
  <si>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</si>
  <si>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</si>
  <si>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</si>
  <si>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</si>
  <si>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</si>
  <si>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</si>
  <si>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</si>
  <si>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</si>
  <si>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</si>
  <si>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</si>
  <si>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</si>
  <si>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</si>
  <si>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</si>
  <si>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</si>
  <si>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</si>
  <si>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</si>
  <si>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</si>
  <si>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</si>
  <si>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</si>
  <si>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</si>
  <si>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</si>
  <si>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</si>
  <si>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</si>
  <si>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</si>
  <si>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</si>
  <si>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</si>
  <si>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</si>
  <si>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</si>
  <si>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</si>
  <si>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</si>
  <si>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</si>
  <si>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</si>
  <si>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</si>
  <si>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</si>
  <si>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</si>
  <si>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</si>
  <si>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</si>
  <si>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</si>
  <si>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</si>
  <si>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</si>
  <si>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</si>
  <si>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</si>
  <si>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</si>
  <si>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</si>
  <si>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</si>
  <si>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</si>
  <si>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</si>
  <si>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</si>
  <si>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</si>
  <si>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</si>
  <si>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</si>
  <si>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</si>
  <si>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</si>
  <si>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</si>
  <si>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</si>
  <si>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</si>
  <si>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</si>
  <si>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</si>
  <si>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</si>
  <si>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</si>
  <si>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</si>
  <si>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</si>
  <si>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</si>
  <si>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</si>
  <si>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</si>
  <si>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</si>
  <si>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</si>
  <si>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</si>
  <si>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</si>
  <si>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</si>
  <si>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</si>
  <si>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</si>
  <si>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</si>
  <si>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</si>
  <si>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</si>
  <si>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</si>
  <si>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</si>
  <si>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</si>
  <si>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</si>
  <si>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</si>
  <si>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</si>
  <si>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</si>
  <si>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</si>
  <si>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</si>
  <si>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</si>
  <si>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</si>
  <si>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</si>
  <si>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</si>
  <si>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</si>
  <si>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</si>
  <si>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</si>
  <si>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</si>
  <si>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</si>
  <si>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</si>
  <si>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</si>
  <si>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</si>
  <si>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</si>
  <si>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</si>
  <si>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</si>
  <si>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</si>
  <si>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</si>
  <si>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</si>
  <si>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</si>
  <si>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</si>
  <si>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</si>
  <si>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</si>
  <si>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</si>
  <si>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</si>
  <si>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</si>
  <si>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</si>
  <si>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</si>
  <si>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</si>
  <si>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</si>
  <si>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</si>
  <si>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</si>
  <si>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</si>
  <si>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</si>
  <si>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</si>
  <si>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</si>
  <si>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</si>
  <si>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</si>
  <si>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</si>
  <si>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</si>
  <si>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</si>
  <si>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</si>
  <si>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</si>
  <si>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</si>
  <si>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</si>
  <si>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</si>
  <si>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</si>
  <si>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</si>
  <si>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</si>
  <si>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</si>
  <si>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</si>
  <si>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</si>
  <si>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</si>
  <si>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</si>
  <si>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</si>
  <si>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</si>
  <si>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</si>
  <si>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</si>
  <si>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</si>
  <si>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</si>
  <si>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</si>
  <si>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</si>
  <si>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</si>
  <si>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</si>
  <si>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</si>
  <si>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</si>
  <si>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</si>
  <si>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</si>
  <si>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</si>
  <si>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</si>
  <si>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</si>
  <si>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</si>
  <si>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</si>
  <si>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</si>
  <si>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</si>
  <si>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</si>
  <si>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</si>
  <si>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</si>
  <si>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</si>
  <si>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</si>
  <si>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</si>
  <si>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</si>
  <si>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</si>
  <si>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</si>
  <si>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</si>
  <si>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</si>
  <si>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</si>
  <si>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</si>
  <si>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</si>
  <si>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</si>
  <si>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</si>
  <si>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</si>
  <si>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</si>
  <si>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</si>
  <si>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</si>
  <si>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</si>
  <si>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</si>
  <si>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</si>
  <si>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</si>
  <si>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</si>
  <si>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</si>
  <si>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</si>
  <si>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</si>
  <si>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</si>
  <si>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</si>
  <si>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</si>
  <si>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</si>
  <si>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</si>
  <si>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</si>
  <si>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</si>
  <si>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</si>
  <si>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</si>
  <si>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</si>
  <si>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</si>
  <si>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</si>
  <si>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</si>
  <si>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</si>
  <si>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</si>
  <si>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</si>
  <si>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</si>
  <si>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</si>
  <si>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</si>
  <si>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</si>
  <si>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</si>
  <si>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</si>
  <si>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</si>
  <si>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</si>
  <si>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</si>
  <si>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</si>
  <si>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</si>
  <si>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</si>
  <si>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</si>
  <si>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</si>
  <si>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</si>
  <si>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</si>
  <si>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</si>
  <si>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</si>
  <si>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</si>
  <si>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</si>
  <si>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</si>
  <si>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</si>
  <si>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</si>
  <si>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</si>
  <si>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</si>
  <si>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</si>
  <si>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</si>
  <si>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</si>
  <si>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</si>
  <si>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</si>
  <si>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</si>
  <si>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</si>
  <si>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</si>
  <si>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</si>
  <si>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</si>
  <si>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</si>
  <si>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</si>
  <si>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</si>
  <si>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</si>
  <si>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</si>
  <si>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</si>
  <si>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</si>
  <si>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</si>
  <si>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</si>
  <si>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</si>
  <si>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</si>
  <si>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</si>
  <si>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</si>
  <si>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</si>
  <si>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</si>
  <si>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</si>
  <si>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</si>
  <si>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</si>
  <si>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</si>
  <si>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</si>
  <si>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</si>
  <si>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</si>
  <si>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</si>
  <si>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</si>
  <si>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</si>
  <si>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</si>
  <si>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</si>
  <si>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</si>
  <si>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</si>
  <si>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</si>
  <si>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</si>
  <si>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</si>
  <si>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</si>
  <si>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</si>
  <si>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</si>
  <si>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</si>
  <si>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</si>
  <si>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</si>
  <si>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</si>
  <si>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</si>
  <si>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</si>
  <si>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</si>
  <si>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</si>
  <si>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</si>
  <si>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</si>
  <si>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</si>
  <si>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</si>
  <si>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</si>
  <si>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</si>
  <si>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</si>
  <si>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</si>
  <si>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</si>
  <si>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</si>
  <si>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</si>
  <si>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</si>
  <si>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</si>
  <si>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</si>
  <si>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</si>
  <si>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</si>
  <si>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</si>
  <si>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</si>
  <si>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</si>
  <si>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</si>
  <si>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</si>
  <si>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</si>
  <si>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</si>
  <si>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</si>
  <si>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</si>
  <si>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</si>
  <si>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</si>
  <si>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</si>
  <si>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</si>
  <si>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</si>
  <si>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</si>
  <si>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</si>
  <si>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</si>
  <si>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</si>
  <si>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</si>
  <si>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</si>
  <si>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</si>
  <si>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</si>
  <si>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</si>
  <si>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</si>
  <si>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</si>
  <si>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</si>
  <si>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</si>
  <si>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</si>
  <si>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</si>
  <si>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</si>
  <si>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</si>
  <si>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</si>
  <si>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</si>
  <si>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</si>
  <si>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</si>
  <si>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</si>
  <si>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</si>
  <si>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</si>
  <si>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</si>
  <si>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</si>
  <si>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</si>
  <si>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</si>
  <si>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</si>
  <si>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</si>
  <si>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</si>
  <si>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</si>
  <si>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</si>
  <si>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</si>
  <si>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</si>
  <si>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</si>
  <si>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</si>
  <si>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</si>
  <si>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</si>
  <si>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</si>
  <si>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</si>
  <si>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</si>
  <si>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</si>
  <si>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</si>
  <si>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</si>
  <si>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</si>
  <si>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</si>
  <si>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</si>
  <si>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</si>
  <si>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</si>
  <si>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</si>
  <si>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</si>
  <si>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</si>
  <si>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</si>
  <si>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</si>
  <si>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</si>
  <si>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</si>
  <si>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</si>
  <si>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</si>
  <si>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</si>
  <si>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</si>
  <si>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</si>
  <si>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</si>
  <si>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</si>
  <si>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</si>
  <si>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</si>
  <si>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</si>
  <si>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</si>
  <si>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</si>
  <si>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</si>
  <si>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</si>
  <si>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</si>
  <si>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</si>
  <si>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</si>
  <si>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</si>
  <si>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</si>
  <si>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</si>
  <si>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</si>
  <si>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</si>
  <si>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</si>
  <si>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</si>
  <si>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</si>
  <si>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</si>
  <si>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</si>
  <si>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</si>
  <si>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</si>
  <si>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</si>
  <si>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</si>
  <si>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</si>
  <si>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</si>
  <si>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</si>
  <si>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</si>
  <si>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</si>
  <si>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</si>
  <si>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</si>
  <si>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</si>
  <si>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</si>
  <si>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</si>
  <si>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</si>
  <si>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</si>
  <si>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</si>
  <si>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</si>
  <si>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</si>
  <si>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</si>
  <si>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</si>
  <si>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</si>
  <si>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</si>
  <si>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</si>
  <si>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</si>
  <si>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</si>
  <si>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</si>
  <si>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</si>
  <si>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</si>
  <si>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</si>
  <si>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</si>
  <si>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</si>
  <si>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</si>
  <si>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</si>
  <si>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</si>
  <si>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</si>
  <si>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</si>
  <si>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</si>
  <si>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</si>
  <si>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</si>
  <si>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</si>
  <si>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</si>
  <si>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</si>
  <si>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</si>
  <si>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</si>
  <si>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</si>
  <si>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</si>
  <si>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</si>
  <si>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</si>
  <si>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</si>
  <si>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</si>
  <si>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</si>
  <si>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</si>
  <si>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</si>
  <si>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</si>
  <si>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</si>
  <si>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</si>
  <si>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</si>
  <si>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</si>
  <si>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</si>
  <si>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</si>
  <si>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</si>
  <si>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</si>
  <si>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</si>
  <si>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</si>
  <si>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</si>
  <si>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</si>
  <si>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</si>
  <si>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</si>
  <si>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</si>
  <si>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</si>
  <si>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</si>
  <si>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</si>
  <si>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</si>
  <si>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</si>
  <si>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</si>
  <si>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</si>
  <si>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</si>
  <si>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</si>
  <si>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</si>
  <si>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</si>
  <si>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</si>
  <si>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</si>
  <si>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</si>
  <si>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</si>
  <si>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</si>
  <si>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</si>
  <si>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</si>
  <si>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</si>
  <si>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</si>
  <si>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</si>
  <si>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</si>
  <si>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</si>
  <si>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</si>
  <si>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</si>
  <si>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</si>
  <si>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</si>
  <si>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</si>
  <si>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</si>
  <si>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</si>
  <si>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</si>
  <si>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</si>
  <si>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</si>
  <si>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</si>
  <si>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</si>
  <si>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</si>
  <si>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</si>
  <si>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</si>
  <si>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</si>
  <si>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</si>
  <si>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</si>
  <si>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</si>
  <si>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</si>
  <si>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</si>
  <si>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</si>
  <si>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</si>
  <si>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</si>
  <si>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</si>
  <si>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</si>
  <si>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</si>
  <si>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</si>
  <si>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</si>
  <si>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</si>
  <si>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</si>
  <si>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</si>
  <si>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</si>
  <si>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</si>
  <si>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</si>
  <si>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</si>
  <si>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</si>
  <si>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</si>
  <si>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</si>
  <si>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</si>
  <si>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</si>
  <si>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</si>
  <si>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</si>
  <si>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</si>
  <si>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</si>
  <si>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</si>
  <si>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</si>
  <si>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</si>
  <si>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</si>
  <si>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</si>
  <si>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</si>
  <si>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</si>
  <si>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</si>
  <si>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</si>
  <si>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</si>
  <si>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</si>
  <si>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</si>
  <si>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</si>
  <si>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</si>
  <si>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</si>
  <si>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</si>
  <si>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</si>
  <si>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</si>
  <si>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</si>
  <si>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</si>
  <si>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</si>
  <si>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</si>
  <si>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</si>
  <si>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</si>
  <si>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</si>
  <si>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</si>
  <si>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</si>
  <si>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</si>
  <si>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</si>
  <si>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</si>
  <si>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</si>
  <si>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</si>
  <si>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</si>
  <si>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</si>
  <si>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</si>
  <si>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</si>
  <si>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</si>
  <si>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</si>
  <si>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</si>
  <si>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</si>
  <si>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</si>
  <si>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</si>
  <si>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</si>
  <si>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</si>
  <si>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</si>
  <si>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</si>
  <si>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</si>
  <si>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</si>
  <si>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</si>
  <si>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</si>
  <si>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</si>
  <si>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</si>
  <si>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</si>
  <si>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</si>
  <si>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</si>
  <si>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</si>
  <si>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</si>
  <si>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</si>
  <si>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</si>
  <si>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</si>
  <si>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</si>
  <si>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</si>
  <si>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</si>
  <si>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</si>
  <si>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</si>
  <si>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</si>
  <si>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</si>
  <si>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</si>
  <si>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</si>
  <si>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</si>
  <si>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</si>
  <si>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</si>
  <si>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</si>
  <si>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</si>
  <si>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</si>
  <si>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</si>
  <si>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</si>
  <si>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</si>
  <si>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</si>
  <si>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</si>
  <si>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</si>
  <si>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</si>
  <si>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</si>
  <si>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</si>
  <si>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</si>
  <si>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</si>
  <si>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</si>
  <si>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</si>
  <si>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</si>
  <si>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</si>
  <si>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</si>
  <si>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</si>
  <si>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</si>
  <si>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</si>
  <si>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</si>
  <si>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</si>
  <si>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</si>
  <si>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</si>
  <si>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</si>
  <si>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</si>
  <si>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</si>
  <si>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</si>
  <si>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</si>
  <si>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</si>
  <si>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</si>
  <si>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</si>
  <si>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</si>
  <si>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</si>
  <si>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</si>
  <si>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</si>
  <si>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</si>
  <si>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</si>
  <si>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</si>
  <si>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</si>
  <si>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</si>
  <si>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</si>
  <si>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</si>
  <si>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</si>
  <si>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</si>
  <si>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</si>
  <si>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</si>
  <si>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</si>
  <si>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</si>
  <si>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</si>
  <si>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</si>
  <si>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</si>
  <si>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</si>
  <si>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</si>
  <si>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</si>
  <si>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</si>
  <si>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</si>
  <si>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</si>
  <si>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</si>
  <si>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</si>
  <si>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</si>
  <si>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</si>
  <si>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</si>
  <si>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</si>
  <si>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</si>
  <si>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</si>
  <si>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</si>
  <si>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</si>
  <si>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</si>
  <si>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</si>
  <si>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</si>
  <si>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</si>
  <si>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</si>
  <si>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</si>
  <si>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</si>
  <si>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</si>
  <si>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</si>
  <si>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</si>
  <si>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</si>
  <si>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</si>
  <si>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</si>
  <si>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</si>
  <si>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</si>
  <si>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</si>
  <si>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</si>
  <si>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</si>
  <si>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</si>
  <si>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</si>
  <si>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</si>
  <si>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</si>
  <si>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</si>
  <si>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</si>
  <si>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</si>
  <si>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</si>
  <si>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</si>
  <si>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</si>
  <si>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</si>
  <si>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</si>
  <si>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</si>
  <si>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</si>
  <si>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</si>
  <si>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</si>
  <si>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</si>
  <si>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</si>
  <si>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</si>
  <si>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</si>
  <si>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</si>
  <si>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</si>
  <si>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</si>
  <si>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</si>
  <si>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</si>
  <si>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</si>
  <si>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</si>
  <si>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</si>
  <si>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</si>
  <si>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</si>
  <si>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</si>
  <si>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</si>
  <si>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</si>
  <si>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</si>
  <si>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</si>
  <si>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</si>
  <si>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</si>
  <si>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</si>
  <si>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</si>
  <si>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</si>
  <si>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</si>
  <si>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</si>
  <si>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</si>
  <si>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</si>
  <si>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</si>
  <si>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</si>
  <si>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</si>
  <si>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</si>
  <si>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</si>
  <si>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</si>
  <si>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</si>
  <si>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</si>
  <si>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</si>
  <si>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</si>
  <si>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</si>
  <si>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</si>
  <si>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</si>
  <si>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</si>
  <si>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</si>
  <si>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</si>
  <si>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</si>
  <si>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</si>
  <si>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</si>
  <si>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</si>
  <si>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</si>
  <si>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</si>
  <si>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</si>
  <si>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</si>
  <si>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</si>
  <si>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</si>
  <si>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</si>
  <si>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</si>
  <si>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</si>
  <si>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</si>
  <si>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</si>
  <si>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</si>
  <si>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</si>
  <si>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</si>
  <si>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</si>
  <si>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</si>
  <si>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</si>
  <si>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</si>
  <si>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</si>
  <si>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</si>
  <si>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</si>
  <si>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</si>
  <si>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</si>
  <si>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</si>
  <si>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</si>
  <si>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</si>
  <si>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</si>
  <si>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</si>
  <si>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</si>
  <si>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</si>
  <si>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</si>
  <si>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</si>
  <si>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</si>
  <si>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</si>
  <si>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</si>
  <si>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</si>
  <si>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</si>
  <si>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</si>
  <si>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</si>
  <si>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</si>
  <si>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</si>
  <si>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</si>
  <si>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</si>
  <si>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</si>
  <si>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</si>
  <si>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</si>
  <si>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</si>
  <si>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</si>
  <si>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</si>
  <si>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</si>
  <si>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</si>
  <si>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</si>
  <si>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</si>
  <si>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</si>
  <si>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</si>
  <si>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</si>
  <si>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</si>
  <si>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</si>
  <si>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</si>
  <si>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</si>
  <si>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</si>
  <si>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</si>
  <si>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</si>
  <si>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</si>
  <si>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</si>
  <si>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</si>
  <si>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</si>
  <si>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</si>
  <si>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</si>
  <si>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</si>
  <si>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</si>
  <si>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</si>
  <si>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</si>
  <si>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</si>
  <si>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</si>
  <si>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</si>
  <si>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</si>
  <si>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</si>
  <si>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</si>
  <si>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</si>
  <si>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</si>
  <si>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</si>
  <si>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</si>
  <si>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</si>
  <si>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</si>
  <si>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</si>
  <si>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</si>
  <si>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</si>
  <si>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</si>
  <si>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</si>
  <si>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</si>
  <si>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</si>
  <si>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</si>
  <si>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</si>
  <si>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</si>
  <si>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</si>
  <si>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</si>
  <si>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</si>
  <si>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</si>
  <si>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</si>
  <si>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</si>
  <si>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</si>
  <si>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</si>
  <si>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</si>
  <si>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</si>
  <si>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</si>
  <si>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</si>
  <si>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</si>
  <si>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</si>
  <si>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</si>
  <si>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</si>
  <si>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</si>
  <si>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</si>
  <si>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</si>
  <si>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</si>
  <si>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</si>
  <si>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</si>
  <si>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</si>
  <si>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</si>
  <si>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</si>
  <si>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</si>
  <si>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</si>
  <si>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</si>
  <si>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</si>
  <si>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</si>
  <si>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</si>
  <si>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</si>
  <si>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</si>
  <si>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</si>
  <si>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</si>
  <si>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</si>
  <si>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</si>
  <si>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</si>
  <si>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</si>
  <si>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</si>
  <si>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</si>
  <si>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</si>
  <si>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</si>
  <si>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</si>
  <si>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</si>
  <si>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</si>
  <si>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</si>
  <si>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</si>
  <si>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</si>
  <si>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</si>
  <si>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</si>
  <si>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</si>
  <si>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</si>
  <si>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</si>
  <si>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</si>
  <si>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</si>
  <si>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</si>
  <si>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</si>
  <si>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</si>
  <si>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</si>
  <si>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</si>
  <si>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</si>
  <si>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</si>
  <si>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</si>
  <si>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</si>
  <si>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</si>
  <si>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</si>
  <si>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</si>
  <si>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</si>
  <si>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</si>
  <si>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</si>
  <si>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</si>
  <si>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</si>
  <si>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</si>
  <si>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</si>
  <si>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</si>
  <si>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</si>
  <si>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</si>
  <si>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</si>
  <si>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</si>
  <si>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</si>
  <si>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</si>
  <si>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</si>
  <si>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</si>
  <si>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</si>
  <si>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</si>
  <si>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</si>
  <si>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</si>
  <si>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</si>
  <si>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</si>
  <si>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</si>
  <si>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</si>
  <si>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</si>
  <si>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</si>
  <si>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</si>
  <si>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</si>
  <si>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</si>
  <si>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</si>
  <si>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</si>
  <si>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</si>
  <si>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</si>
  <si>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</si>
  <si>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</si>
  <si>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</si>
  <si>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</si>
  <si>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</si>
  <si>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</si>
  <si>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</si>
  <si>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</si>
  <si>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</si>
  <si>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</si>
  <si>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</si>
  <si>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</si>
  <si>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</si>
  <si>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</si>
  <si>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</si>
  <si>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</si>
  <si>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</si>
  <si>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</si>
  <si>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</si>
  <si>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</si>
  <si>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</si>
  <si>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</si>
  <si>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</si>
  <si>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</si>
  <si>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</si>
  <si>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</si>
  <si>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</si>
  <si>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</si>
  <si>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</si>
  <si>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</si>
  <si>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</si>
  <si>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</si>
  <si>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</si>
  <si>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</si>
  <si>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</si>
  <si>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</si>
  <si>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</si>
  <si>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</si>
  <si>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</si>
  <si>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</si>
  <si>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</si>
  <si>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</si>
  <si>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</si>
  <si>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</si>
  <si>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</si>
  <si>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</si>
  <si>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</si>
  <si>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</si>
  <si>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</si>
  <si>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</si>
  <si>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</si>
  <si>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</si>
  <si>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</si>
  <si>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</si>
  <si>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</si>
  <si>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</si>
  <si>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</si>
  <si>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</si>
  <si>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</si>
  <si>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</si>
  <si>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</si>
  <si>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</si>
  <si>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</si>
  <si>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</si>
  <si>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</si>
  <si>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</si>
  <si>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</si>
  <si>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</si>
  <si>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</si>
  <si>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</si>
  <si>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</si>
  <si>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</si>
  <si>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</si>
  <si>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</si>
  <si>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</si>
  <si>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</si>
  <si>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</si>
  <si>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</si>
  <si>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</si>
  <si>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</si>
  <si>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</si>
  <si>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</si>
  <si>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</si>
  <si>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</si>
  <si>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</si>
  <si>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</si>
  <si>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</si>
  <si>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</si>
  <si>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</si>
  <si>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</si>
  <si>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</si>
  <si>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</si>
  <si>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</si>
  <si>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</si>
  <si>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</si>
  <si>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</si>
  <si>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</si>
  <si>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</si>
  <si>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</si>
  <si>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</si>
  <si>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</si>
  <si>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</si>
  <si>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</si>
  <si>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</si>
  <si>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</si>
  <si>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</si>
  <si>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</si>
  <si>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</si>
  <si>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</si>
  <si>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</si>
  <si>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</si>
  <si>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</si>
  <si>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</si>
  <si>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</si>
  <si>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</si>
  <si>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</si>
  <si>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</si>
  <si>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</si>
  <si>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</si>
  <si>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</si>
  <si>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</si>
  <si>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</si>
  <si>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</si>
  <si>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</si>
  <si>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</si>
  <si>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</si>
  <si>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</si>
  <si>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</si>
  <si>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</si>
  <si>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</si>
  <si>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</si>
  <si>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</si>
  <si>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</si>
  <si>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</si>
  <si>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</si>
  <si>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</si>
  <si>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</si>
  <si>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</si>
  <si>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</si>
  <si>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</si>
  <si>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</si>
  <si>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</si>
  <si>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</si>
  <si>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</si>
  <si>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</si>
  <si>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</si>
  <si>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</si>
  <si>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</si>
  <si>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</si>
  <si>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</si>
  <si>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</si>
  <si>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</si>
  <si>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</si>
  <si>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</si>
  <si>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</si>
  <si>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</si>
  <si>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</si>
  <si>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</si>
  <si>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</si>
  <si>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</si>
  <si>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</si>
  <si>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</si>
  <si>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</si>
  <si>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</si>
  <si>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</si>
  <si>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</si>
  <si>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</si>
  <si>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</si>
  <si>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</si>
  <si>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</si>
  <si>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</si>
  <si>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</si>
  <si>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</si>
  <si>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</si>
  <si>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</si>
  <si>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</si>
  <si>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</si>
  <si>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</si>
  <si>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</si>
  <si>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</si>
  <si>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</si>
  <si>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</si>
  <si>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</si>
  <si>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</si>
  <si>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</si>
  <si>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</si>
  <si>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</si>
  <si>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</si>
  <si>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</si>
  <si>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</si>
  <si>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</si>
  <si>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</si>
  <si>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</si>
  <si>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</si>
  <si>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</si>
  <si>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</si>
  <si>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</si>
  <si>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</si>
  <si>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</si>
  <si>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</si>
  <si>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</si>
  <si>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</si>
  <si>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</si>
  <si>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</si>
  <si>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</si>
  <si>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</si>
  <si>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</si>
  <si>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</si>
  <si>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</si>
  <si>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</si>
  <si>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</si>
  <si>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</si>
  <si>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</si>
  <si>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</si>
  <si>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</si>
  <si>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</si>
  <si>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</si>
  <si>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</si>
  <si>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</si>
  <si>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</si>
  <si>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</si>
  <si>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</si>
  <si>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</si>
  <si>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</si>
  <si>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</si>
  <si>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</si>
  <si>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</si>
  <si>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</si>
  <si>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</si>
  <si>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</si>
  <si>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</si>
  <si>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</si>
  <si>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</si>
  <si>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</si>
  <si>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</si>
  <si>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</si>
  <si>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</si>
  <si>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</si>
  <si>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</si>
  <si>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</si>
  <si>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</si>
  <si>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</si>
  <si>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</si>
  <si>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</si>
  <si>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</si>
  <si>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</si>
  <si>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</si>
  <si>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</si>
  <si>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</si>
  <si>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</si>
  <si>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</si>
  <si>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</si>
  <si>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</si>
  <si>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</si>
  <si>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</si>
  <si>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</si>
  <si>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</si>
  <si>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</si>
  <si>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</si>
  <si>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</si>
  <si>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</si>
  <si>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</si>
  <si>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</si>
  <si>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</si>
  <si>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</si>
  <si>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</si>
  <si>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</si>
  <si>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</si>
  <si>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</si>
  <si>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</si>
  <si>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</si>
  <si>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</si>
  <si>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</si>
  <si>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</si>
  <si>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</si>
  <si>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</si>
  <si>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</si>
  <si>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</si>
  <si>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</si>
  <si>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</si>
  <si>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</si>
  <si>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</si>
  <si>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</si>
  <si>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</si>
  <si>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</si>
  <si>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</si>
  <si>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</si>
  <si>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</si>
  <si>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</si>
  <si>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</si>
  <si>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</si>
  <si>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</si>
  <si>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</si>
  <si>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</si>
  <si>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</si>
  <si>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</si>
  <si>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</si>
  <si>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</si>
  <si>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</si>
  <si>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</si>
  <si>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</si>
  <si>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</si>
  <si>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</si>
  <si>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</si>
  <si>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</si>
  <si>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</si>
  <si>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</si>
  <si>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https://atvdp.de/covid</t>
  </si>
  <si>
    <t>YES</t>
  </si>
  <si>
    <t>(Mio. €)</t>
  </si>
  <si>
    <t>Jahre</t>
  </si>
  <si>
    <t>%</t>
  </si>
  <si>
    <t>Sind Soft Bullet Strukturen enthalten?</t>
  </si>
  <si>
    <t>Nein</t>
  </si>
  <si>
    <t>Wenn ja: Ausmass der Fälligkeitsverschiebung?</t>
  </si>
  <si>
    <t>Monate</t>
  </si>
  <si>
    <t>-</t>
  </si>
  <si>
    <t>Nicht anwendbar*</t>
  </si>
  <si>
    <t>Ist Fälligkeitsverschiebung gesetzlich geregelt?</t>
  </si>
  <si>
    <t>Sind Pass through Strukturen enthalten?</t>
  </si>
  <si>
    <t>Gesetzliche Überdeckung (barwertig nach Stressszenarien)</t>
  </si>
  <si>
    <t>Gesamtkreditbetrag der 10 größten Kreditnehmer</t>
  </si>
  <si>
    <t xml:space="preserve"> </t>
  </si>
  <si>
    <t>Anzahl der Kreditnehmer</t>
  </si>
  <si>
    <t xml:space="preserve">Anzahl der Kredite </t>
  </si>
  <si>
    <t>Notenbankfähige Wertpapiere</t>
  </si>
  <si>
    <t xml:space="preserve">(Mio. €) </t>
  </si>
  <si>
    <t>Anzahl der Objekte</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</si>
  <si>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</si>
  <si>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</si>
  <si>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</si>
  <si>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</si>
  <si>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</si>
  <si>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</si>
  <si>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</si>
  <si>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Nettobarwert der Derivate in Deckung</t>
  </si>
  <si>
    <t>Währungspositionen (nominal)</t>
  </si>
  <si>
    <t>Pfandbriefe</t>
  </si>
  <si>
    <t>Deckungsmasse</t>
  </si>
  <si>
    <t>Ratingagentur</t>
  </si>
  <si>
    <t>Fitch</t>
  </si>
  <si>
    <t>Moody´s</t>
  </si>
  <si>
    <t>S&amp;P</t>
  </si>
  <si>
    <t>DBRS</t>
  </si>
  <si>
    <t>Scope</t>
  </si>
  <si>
    <t xml:space="preserve">Aktuelles Pfandbriefrating  </t>
  </si>
  <si>
    <t>Aaa</t>
  </si>
  <si>
    <t>Öffentliche Pfandbriefe</t>
  </si>
  <si>
    <t>Umlaufende Pfandbriefe</t>
  </si>
  <si>
    <t>WAL der Deckungsmasse</t>
  </si>
  <si>
    <t>WAL der ausstehenden Pfandbriefe</t>
  </si>
  <si>
    <t>Y/N/Not allowed</t>
  </si>
  <si>
    <t>Anzahl der Kredite</t>
  </si>
  <si>
    <t>Anzahl</t>
  </si>
  <si>
    <t xml:space="preserve">Y/N </t>
  </si>
  <si>
    <t>Ordentliche Deckung in Anleihen (Inhaber-und Namenspapiere)</t>
  </si>
  <si>
    <t>Ordentliche Deckung in Krediten (inkl. SSD)</t>
  </si>
  <si>
    <t>Cover pool (nom.)</t>
  </si>
  <si>
    <t>(mn. €)</t>
  </si>
  <si>
    <t>Pfandbriefe outstanding (nom).</t>
  </si>
  <si>
    <t>Weighted Average Life (WAL) of cover pool (Total)</t>
  </si>
  <si>
    <t>Years</t>
  </si>
  <si>
    <t>WAL of outstanding Pfandbriefe (Total)</t>
  </si>
  <si>
    <t>Are soft bullet structures included?</t>
  </si>
  <si>
    <t xml:space="preserve">No </t>
  </si>
  <si>
    <t>If yes: maturity expansion period?</t>
  </si>
  <si>
    <t>Months</t>
  </si>
  <si>
    <t>Not applicable*</t>
  </si>
  <si>
    <t>Is maturity extension regulated by law?</t>
  </si>
  <si>
    <t>Are pass-through structures included?</t>
  </si>
  <si>
    <t>Legal overcollateralisation (npv based on stress scenarios)</t>
  </si>
  <si>
    <t>Number of borrowers</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</si>
  <si>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</si>
  <si>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</si>
  <si>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</si>
  <si>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</si>
  <si>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</si>
  <si>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</si>
  <si>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</si>
  <si>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</si>
  <si>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</si>
  <si>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</si>
  <si>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</si>
  <si>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Public Pfandbriefe</t>
  </si>
  <si>
    <t>Quantity</t>
  </si>
  <si>
    <t>Total amount lent to 10 largest borrowers</t>
  </si>
  <si>
    <t>Cover assets (no substitute assets) in bonds (bearer+registered)</t>
  </si>
  <si>
    <t>Cover assets (no substitute assets) in loans (incl. SSD)</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</si>
  <si>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</si>
  <si>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</si>
  <si>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</si>
  <si>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</si>
  <si>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</si>
  <si>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</si>
  <si>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</si>
  <si>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</si>
  <si>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</si>
  <si>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</si>
  <si>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</si>
  <si>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</si>
  <si>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</si>
  <si>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</si>
  <si>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</si>
  <si>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</si>
  <si>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</si>
  <si>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</si>
  <si>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</si>
  <si>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</si>
  <si>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</si>
  <si>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</si>
  <si>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</si>
  <si>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</si>
  <si>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</si>
  <si>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</si>
  <si>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</si>
  <si>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</si>
  <si>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</si>
  <si>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</si>
  <si>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</si>
  <si>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</si>
  <si>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</si>
  <si>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</si>
  <si>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</si>
  <si>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</si>
  <si>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</si>
  <si>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</si>
  <si>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</si>
  <si>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</si>
  <si>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</si>
  <si>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</si>
  <si>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</si>
  <si>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</si>
  <si>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</si>
  <si>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</si>
  <si>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</si>
  <si>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</si>
  <si>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</si>
  <si>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</si>
  <si>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</si>
  <si>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</si>
  <si>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</si>
  <si>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</si>
  <si>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</si>
  <si>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</si>
  <si>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</si>
  <si>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</si>
  <si>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</si>
  <si>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</si>
  <si>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</si>
  <si>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</si>
  <si>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</si>
  <si>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</si>
  <si>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</si>
  <si>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</si>
  <si>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</si>
  <si>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</si>
  <si>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</si>
  <si>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</si>
  <si>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</si>
  <si>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</si>
  <si>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</si>
  <si>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</si>
  <si>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</si>
  <si>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</si>
  <si>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</si>
  <si>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</si>
  <si>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</si>
  <si>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</si>
  <si>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</si>
  <si>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</si>
  <si>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</si>
  <si>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</si>
  <si>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</si>
  <si>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</si>
  <si>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</si>
  <si>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</si>
  <si>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</si>
  <si>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</si>
  <si>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</si>
  <si>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</si>
  <si>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</si>
  <si>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</si>
  <si>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</si>
  <si>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</si>
  <si>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</si>
  <si>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</si>
  <si>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</si>
  <si>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</si>
  <si>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</si>
  <si>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</si>
  <si>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</si>
  <si>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</si>
  <si>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</si>
  <si>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</si>
  <si>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</si>
  <si>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</si>
  <si>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</si>
  <si>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</si>
  <si>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</si>
  <si>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</si>
  <si>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</si>
  <si>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</si>
  <si>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</si>
  <si>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</si>
  <si>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</si>
  <si>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</si>
  <si>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</si>
  <si>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</si>
  <si>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</si>
  <si>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</si>
  <si>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</si>
  <si>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</si>
  <si>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</si>
  <si>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</si>
  <si>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</si>
  <si>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</si>
  <si>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</si>
  <si>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</si>
  <si>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</si>
  <si>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</si>
  <si>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</si>
  <si>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</si>
  <si>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</si>
  <si>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</si>
  <si>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</si>
  <si>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</si>
  <si>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</si>
  <si>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</si>
  <si>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</si>
  <si>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</si>
  <si>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</si>
  <si>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</si>
  <si>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</si>
  <si>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</si>
  <si>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</si>
  <si>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</si>
  <si>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</si>
  <si>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</si>
  <si>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</si>
  <si>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</si>
  <si>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</si>
  <si>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</si>
  <si>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</si>
  <si>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</si>
  <si>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</si>
  <si>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</si>
  <si>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</si>
  <si>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</si>
  <si>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</si>
  <si>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</si>
  <si>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</si>
  <si>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</si>
  <si>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</si>
  <si>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</si>
  <si>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</si>
  <si>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</si>
  <si>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</si>
  <si>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</si>
  <si>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</si>
  <si>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</si>
  <si>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</si>
  <si>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</si>
  <si>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</si>
  <si>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</si>
  <si>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</si>
  <si>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</si>
  <si>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</si>
  <si>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</si>
  <si>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</si>
  <si>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</si>
  <si>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</si>
  <si>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</si>
  <si>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</si>
  <si>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</si>
  <si>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</si>
  <si>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</si>
  <si>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</si>
  <si>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</si>
  <si>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</si>
  <si>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</si>
  <si>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</si>
  <si>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</si>
  <si>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</si>
  <si>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</si>
  <si>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</si>
  <si>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</si>
  <si>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</si>
  <si>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</si>
  <si>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</si>
  <si>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</si>
  <si>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</si>
  <si>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</si>
  <si>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</si>
  <si>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</si>
  <si>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</si>
  <si>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</si>
  <si>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</si>
  <si>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</si>
  <si>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</si>
  <si>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</si>
  <si>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</si>
  <si>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</si>
  <si>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</si>
  <si>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</si>
  <si>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</si>
  <si>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</si>
  <si>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</si>
  <si>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</si>
  <si>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</si>
  <si>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</si>
  <si>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</si>
  <si>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</si>
  <si>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</si>
  <si>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</si>
  <si>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</si>
  <si>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</si>
  <si>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</si>
  <si>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</si>
  <si>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</si>
  <si>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</si>
  <si>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</si>
  <si>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</si>
  <si>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</si>
  <si>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</si>
  <si>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</si>
  <si>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</si>
  <si>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</si>
  <si>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</si>
  <si>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</si>
  <si>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</si>
  <si>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</si>
  <si>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</si>
  <si>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</si>
  <si>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</si>
  <si>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</si>
  <si>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</si>
  <si>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</si>
  <si>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</si>
  <si>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</si>
  <si>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</si>
  <si>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</si>
  <si>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</si>
  <si>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</si>
  <si>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</si>
  <si>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</si>
  <si>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</si>
  <si>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</si>
  <si>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</si>
  <si>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</si>
  <si>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</si>
  <si>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</si>
  <si>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</si>
  <si>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</si>
  <si>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</si>
  <si>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</si>
  <si>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</si>
  <si>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</si>
  <si>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</si>
  <si>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</si>
  <si>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</si>
  <si>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</si>
  <si>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</si>
  <si>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</si>
  <si>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</si>
  <si>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</si>
  <si>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</si>
  <si>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</si>
  <si>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</si>
  <si>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</si>
  <si>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</si>
  <si>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</si>
  <si>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</si>
  <si>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</si>
  <si>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</si>
  <si>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</si>
  <si>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</si>
  <si>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</si>
  <si>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</si>
  <si>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</si>
  <si>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</si>
  <si>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</si>
  <si>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</si>
  <si>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</si>
  <si>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</si>
  <si>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</si>
  <si>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</si>
  <si>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</si>
  <si>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</si>
  <si>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</si>
  <si>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</si>
  <si>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</si>
  <si>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</si>
  <si>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</si>
  <si>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</si>
  <si>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</si>
  <si>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</si>
  <si>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</si>
  <si>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</si>
  <si>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</si>
  <si>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</si>
  <si>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</si>
  <si>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</si>
  <si>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</si>
  <si>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</si>
  <si>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</si>
  <si>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</si>
  <si>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</si>
  <si>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</si>
  <si>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</si>
  <si>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</si>
  <si>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</si>
  <si>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</si>
  <si>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</si>
  <si>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</si>
  <si>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</si>
  <si>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</si>
  <si>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</si>
  <si>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</si>
  <si>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</si>
  <si>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</si>
  <si>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</si>
  <si>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</si>
  <si>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</si>
  <si>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</si>
  <si>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</si>
  <si>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</si>
  <si>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</si>
  <si>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</si>
  <si>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</si>
  <si>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</si>
  <si>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</si>
  <si>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</si>
  <si>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</si>
  <si>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</si>
  <si>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</si>
  <si>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</si>
  <si>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</si>
  <si>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</si>
  <si>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</si>
  <si>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</si>
  <si>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</si>
  <si>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</si>
  <si>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</si>
  <si>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</si>
  <si>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</si>
  <si>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</si>
  <si>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</si>
  <si>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</si>
  <si>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</si>
  <si>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</si>
  <si>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</si>
  <si>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</si>
  <si>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</si>
  <si>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</si>
  <si>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</si>
  <si>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</si>
  <si>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</si>
  <si>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</si>
  <si>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</si>
  <si>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</si>
  <si>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</si>
  <si>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</si>
  <si>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</si>
  <si>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</si>
  <si>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</si>
  <si>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</si>
  <si>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</si>
  <si>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</si>
  <si>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</si>
  <si>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</si>
  <si>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</si>
  <si>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</si>
  <si>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</si>
  <si>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</si>
  <si>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</si>
  <si>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</si>
  <si>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</si>
  <si>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</si>
  <si>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</si>
  <si>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</si>
  <si>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</si>
  <si>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</si>
  <si>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</si>
  <si>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</si>
  <si>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</si>
  <si>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</si>
  <si>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</si>
  <si>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</si>
  <si>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</si>
  <si>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</si>
  <si>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</si>
  <si>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</si>
  <si>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</si>
  <si>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</si>
  <si>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</si>
  <si>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</si>
  <si>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</si>
  <si>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</si>
  <si>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</si>
  <si>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</si>
  <si>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</si>
  <si>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</si>
  <si>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</si>
  <si>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</si>
  <si>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</si>
  <si>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</si>
  <si>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</si>
  <si>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</si>
  <si>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</si>
  <si>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</si>
  <si>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</si>
  <si>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</si>
  <si>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</si>
  <si>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</si>
  <si>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</si>
  <si>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</si>
  <si>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</si>
  <si>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</si>
  <si>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</si>
  <si>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</si>
  <si>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</si>
  <si>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</si>
  <si>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</si>
  <si>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</si>
  <si>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</si>
  <si>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</si>
  <si>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</si>
  <si>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</si>
  <si>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</si>
  <si>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</si>
  <si>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</si>
  <si>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</si>
  <si>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</si>
  <si>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</si>
  <si>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</si>
  <si>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</si>
  <si>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</si>
  <si>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</si>
  <si>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</si>
  <si>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</si>
  <si>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</si>
  <si>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</si>
  <si>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</si>
  <si>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</si>
  <si>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</si>
  <si>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</si>
  <si>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</si>
  <si>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</si>
  <si>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</si>
  <si>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</si>
  <si>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</si>
  <si>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</si>
  <si>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</si>
  <si>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</si>
  <si>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</si>
  <si>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</si>
  <si>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</si>
  <si>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</si>
  <si>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</si>
  <si>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</si>
  <si>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</si>
  <si>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</si>
  <si>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</si>
  <si>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</si>
  <si>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</si>
  <si>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</si>
  <si>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</si>
  <si>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</si>
  <si>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</si>
  <si>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</si>
  <si>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</si>
  <si>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</si>
  <si>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</si>
  <si>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</si>
  <si>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</si>
  <si>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</si>
  <si>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</si>
  <si>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</si>
  <si>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</si>
  <si>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</si>
  <si>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</si>
  <si>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</si>
  <si>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</si>
  <si>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</si>
  <si>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</si>
  <si>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</si>
  <si>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</si>
  <si>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</si>
  <si>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</si>
  <si>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</si>
  <si>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</si>
  <si>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</si>
  <si>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</si>
  <si>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</si>
  <si>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</si>
  <si>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</si>
  <si>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</si>
  <si>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</si>
  <si>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</si>
  <si>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</si>
  <si>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</si>
  <si>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</si>
  <si>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</si>
  <si>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</si>
  <si>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</si>
  <si>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</si>
  <si>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</si>
  <si>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</si>
  <si>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</si>
  <si>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</si>
  <si>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</si>
  <si>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</si>
  <si>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</si>
  <si>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</si>
  <si>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</si>
  <si>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</si>
  <si>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</si>
  <si>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</si>
  <si>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</si>
  <si>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</si>
  <si>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</si>
  <si>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</si>
  <si>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</si>
  <si>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</si>
  <si>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</si>
  <si>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</si>
  <si>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</si>
  <si>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</si>
  <si>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</si>
  <si>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</si>
  <si>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</si>
  <si>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</si>
  <si>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</si>
  <si>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</si>
  <si>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</si>
  <si>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</si>
  <si>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</si>
  <si>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</si>
  <si>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</si>
  <si>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</si>
  <si>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</si>
  <si>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</si>
  <si>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</si>
  <si>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</si>
  <si>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</si>
  <si>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</si>
  <si>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</si>
  <si>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</si>
  <si>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</si>
  <si>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</si>
  <si>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</si>
  <si>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</si>
  <si>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</si>
  <si>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</si>
  <si>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</si>
  <si>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</si>
  <si>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</si>
  <si>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</si>
  <si>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</si>
  <si>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</si>
  <si>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</si>
  <si>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</si>
  <si>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</si>
  <si>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</si>
  <si>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</si>
  <si>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</si>
  <si>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</si>
  <si>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</si>
  <si>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</si>
  <si>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</si>
  <si>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</si>
  <si>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</si>
  <si>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</si>
  <si>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</si>
  <si>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</si>
  <si>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</si>
  <si>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</si>
  <si>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</si>
  <si>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</si>
  <si>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</si>
  <si>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</si>
  <si>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</si>
  <si>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</si>
  <si>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</si>
  <si>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</si>
  <si>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</si>
  <si>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</si>
  <si>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</si>
  <si>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</si>
  <si>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</si>
  <si>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</si>
  <si>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</si>
  <si>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</si>
  <si>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</si>
  <si>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</si>
  <si>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</si>
  <si>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</si>
  <si>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</si>
  <si>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</si>
  <si>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</si>
  <si>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</si>
  <si>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</si>
  <si>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</si>
  <si>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</si>
  <si>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</si>
  <si>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</si>
  <si>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</si>
  <si>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</si>
  <si>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</si>
  <si>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</si>
  <si>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</si>
  <si>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</si>
  <si>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</si>
  <si>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</si>
  <si>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</si>
  <si>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</si>
  <si>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</si>
  <si>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</si>
  <si>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</si>
  <si>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</si>
  <si>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</si>
  <si>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</si>
  <si>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</si>
  <si>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EURO</t>
  </si>
  <si>
    <t>Landesbank Baden-Württemberg</t>
  </si>
  <si>
    <t>Y</t>
  </si>
  <si>
    <t>up to 300,000 Euros</t>
  </si>
  <si>
    <t>more than 300,000 Euros up to 1 mn. Euros</t>
  </si>
  <si>
    <t>more than 1 mn. Euros up to 10 mn. Euros</t>
  </si>
  <si>
    <t>more than 10 mn. Euros</t>
  </si>
  <si>
    <t>up to 10 mn. Euros</t>
  </si>
  <si>
    <t>more than 10 mn. Euros up to 100 mn. Euros</t>
  </si>
  <si>
    <t>more than 100 mn. Euros</t>
  </si>
  <si>
    <t>Baden-Württemberg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</si>
  <si>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</si>
  <si>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</si>
  <si>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</si>
  <si>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</si>
  <si>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</si>
  <si>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</si>
  <si>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</si>
  <si>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</si>
  <si>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</si>
  <si>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</si>
  <si>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</si>
  <si>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</si>
  <si>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</si>
  <si>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</si>
  <si>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</si>
  <si>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500,000 Euros</t>
  </si>
  <si>
    <t>more than 500,000 Euros up to 5 mn. Euros</t>
  </si>
  <si>
    <t>more than 5 mn. Euros</t>
  </si>
  <si>
    <t>Sea-going vessels</t>
  </si>
  <si>
    <t>Inland waterway vessels</t>
  </si>
  <si>
    <t>Euro</t>
  </si>
  <si>
    <t>0</t>
  </si>
  <si>
    <t>Q 2 2020</t>
  </si>
  <si>
    <t>30.09.2020</t>
  </si>
  <si>
    <t>http://www.LBBW.de</t>
  </si>
  <si>
    <t>https://www.coveredbondlabel.com/issuer/179/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</si>
</sst>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0.0%"/>
    <numFmt numFmtId="166" formatCode="#,##0.0"/>
    <numFmt numFmtId="167" formatCode="0.0"/>
    <numFmt numFmtId="168" formatCode="#,##0.0\ ;\-#,##0.0\ ;&quot;-     &quot;"/>
    <numFmt numFmtId="169" formatCode="#,##0.00\ ;\-#,##0.00\ ;&quot;-     &quot;"/>
    <numFmt numFmtId="170" formatCode="#,##0\ ;\-#,##0\ ;&quot;-     &quot;"/>
  </numFmts>
  <fonts count="55"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i/>
      <sz val="14"/>
      <color rgb="FF000000"/>
      <name val="Calibri"/>
      <family val="2"/>
    </font>
    <font>
      <sz val="14"/>
      <color rgb="FF000000"/>
      <name val="Calibri"/>
      <family val="2"/>
    </font>
    <font>
      <sz val="7"/>
      <color rgb="FF00B050"/>
      <name val="Verdana"/>
      <family val="2"/>
      <charset val="1"/>
    </font>
    <font>
      <b/>
      <sz val="24"/>
      <name val="Calibri"/>
      <family val="2"/>
      <scheme val="minor"/>
    </font>
    <font>
      <b/>
      <sz val="14"/>
      <name val="Calibri"/>
      <family val="2"/>
      <scheme val="minor"/>
    </font>
    <font>
      <sz val="10"/>
      <color theme="0"/>
      <name val="Arial"/>
      <family val="2"/>
    </font>
    <font>
      <b/>
      <u/>
      <sz val="11"/>
      <color theme="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s>
  <cellStyleXfs count="10">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29" fillId="0" borderId="0"/>
    <xf numFmtId="0" fontId="25" fillId="0" borderId="0">
      <alignment horizontal="left" wrapText="1"/>
    </xf>
    <xf numFmtId="0" fontId="35" fillId="0" borderId="0"/>
  </cellStyleXfs>
  <cellXfs count="440">
    <xf numFmtId="0" fontId="0" fillId="0" borderId="0" xfId="0"/>
    <xf numFmtId="0" fontId="0" fillId="0" borderId="0" xfId="0" applyAlignment="1">
      <alignment horizontal="center"/>
    </xf>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7" fillId="0" borderId="0" xfId="0" applyFont="1" applyBorder="1" applyAlignment="1">
      <alignment horizontal="center"/>
    </xf>
    <xf numFmtId="0" fontId="8" fillId="0" borderId="0" xfId="0" applyFont="1" applyBorder="1" applyAlignment="1">
      <alignment horizontal="center" vertical="center"/>
    </xf>
    <xf numFmtId="17" fontId="9" fillId="0" borderId="0" xfId="0" applyNumberFormat="1" applyFont="1" applyBorder="1" applyAlignment="1">
      <alignment horizont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0" fillId="0" borderId="0" xfId="0" applyFont="1" applyAlignment="1"/>
    <xf numFmtId="0" fontId="5" fillId="0" borderId="0" xfId="2" applyFont="1" applyAlignment="1"/>
    <xf numFmtId="0" fontId="6" fillId="0" borderId="6" xfId="0" applyFont="1" applyBorder="1"/>
    <xf numFmtId="0" fontId="6" fillId="0" borderId="7" xfId="0" applyFont="1" applyBorder="1"/>
    <xf numFmtId="0" fontId="6"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6" fillId="0" borderId="0" xfId="0" applyFont="1" applyFill="1" applyBorder="1"/>
    <xf numFmtId="0" fontId="6" fillId="0" borderId="5" xfId="0" applyFont="1" applyFill="1" applyBorder="1"/>
    <xf numFmtId="0" fontId="0" fillId="0" borderId="4" xfId="0" applyFont="1" applyBorder="1"/>
    <xf numFmtId="0" fontId="0" fillId="0" borderId="5" xfId="0" applyFont="1" applyBorder="1"/>
    <xf numFmtId="0" fontId="12" fillId="0" borderId="0" xfId="0" applyFont="1" applyFill="1" applyBorder="1"/>
    <xf numFmtId="0" fontId="0" fillId="0" borderId="0" xfId="0" applyFont="1" applyFill="1"/>
    <xf numFmtId="0" fontId="6" fillId="0" borderId="4" xfId="0" applyFont="1" applyFill="1" applyBorder="1"/>
    <xf numFmtId="0" fontId="9" fillId="0" borderId="0" xfId="0" applyFont="1" applyFill="1" applyBorder="1" applyAlignment="1">
      <alignment horizontal="center"/>
    </xf>
    <xf numFmtId="0" fontId="0" fillId="0" borderId="7" xfId="0" applyFont="1" applyFill="1" applyBorder="1"/>
    <xf numFmtId="0" fontId="0" fillId="0" borderId="7" xfId="0" applyFont="1" applyBorder="1"/>
    <xf numFmtId="0" fontId="2" fillId="0" borderId="0" xfId="0" applyFont="1" applyBorder="1"/>
    <xf numFmtId="0" fontId="6" fillId="0" borderId="0" xfId="0" quotePrefix="1" applyFont="1" applyBorder="1" applyAlignment="1">
      <alignment horizontal="right"/>
    </xf>
    <xf numFmtId="0" fontId="9" fillId="0" borderId="7" xfId="0" applyFont="1" applyBorder="1" applyAlignment="1">
      <alignment horizontal="center"/>
    </xf>
    <xf numFmtId="0" fontId="15" fillId="0" borderId="0" xfId="0" applyFont="1"/>
    <xf numFmtId="0" fontId="10" fillId="0" borderId="0" xfId="0" applyFont="1" applyBorder="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Fill="1" applyAlignment="1">
      <alignment vertical="center" wrapText="1"/>
    </xf>
    <xf numFmtId="0" fontId="16" fillId="0" borderId="9" xfId="0" applyFont="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6" fillId="0" borderId="0" xfId="0" applyFont="1"/>
    <xf numFmtId="0" fontId="2" fillId="0" borderId="0" xfId="0" applyFont="1"/>
    <xf numFmtId="0" fontId="18" fillId="5" borderId="10" xfId="0" quotePrefix="1" applyFont="1" applyFill="1" applyBorder="1" applyAlignment="1">
      <alignment horizontal="left" vertical="center"/>
    </xf>
    <xf numFmtId="0" fontId="18" fillId="5" borderId="12" xfId="0" quotePrefix="1" applyFont="1" applyFill="1" applyBorder="1" applyAlignment="1">
      <alignment horizontal="center" vertical="center" wrapText="1"/>
    </xf>
    <xf numFmtId="0" fontId="18" fillId="5" borderId="11" xfId="0" quotePrefix="1" applyFont="1" applyFill="1" applyBorder="1" applyAlignment="1">
      <alignment horizontal="center" vertical="center" wrapText="1"/>
    </xf>
    <xf numFmtId="0" fontId="15" fillId="0" borderId="0" xfId="0" applyFont="1" applyAlignment="1"/>
    <xf numFmtId="0" fontId="0" fillId="0" borderId="0" xfId="0" applyAlignment="1"/>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5" fillId="0" borderId="13" xfId="0" applyFont="1" applyBorder="1" applyAlignment="1">
      <alignment horizontal="center" vertical="center" wrapText="1"/>
    </xf>
    <xf numFmtId="0" fontId="4"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5" fillId="0" borderId="13" xfId="0" applyFont="1" applyBorder="1" applyAlignment="1">
      <alignment horizontal="center" vertical="center"/>
    </xf>
    <xf numFmtId="0" fontId="1" fillId="0" borderId="13" xfId="0" applyFont="1" applyFill="1" applyBorder="1" applyAlignment="1">
      <alignment vertical="center" wrapText="1"/>
    </xf>
    <xf numFmtId="0" fontId="15" fillId="0" borderId="0" xfId="0" applyFont="1" applyFill="1"/>
    <xf numFmtId="0" fontId="20" fillId="5" borderId="11" xfId="0" quotePrefix="1" applyFont="1" applyFill="1" applyBorder="1" applyAlignment="1">
      <alignment horizontal="center" vertical="center" wrapText="1"/>
    </xf>
    <xf numFmtId="0" fontId="15"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3"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17" xfId="2" quotePrefix="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7" fillId="2" borderId="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21" fillId="6"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1" fillId="4" borderId="0" xfId="0" applyFont="1" applyFill="1" applyBorder="1" applyAlignment="1">
      <alignment horizontal="center" vertical="center" wrapText="1"/>
    </xf>
    <xf numFmtId="3" fontId="1" fillId="0" borderId="0" xfId="0" quotePrefix="1" applyNumberFormat="1" applyFont="1" applyFill="1" applyBorder="1" applyAlignment="1">
      <alignment horizontal="center" vertical="center" wrapText="1"/>
    </xf>
    <xf numFmtId="10" fontId="1" fillId="0" borderId="0" xfId="0" quotePrefix="1" applyNumberFormat="1" applyFont="1" applyFill="1" applyBorder="1" applyAlignment="1">
      <alignment horizontal="center" vertical="center" wrapText="1"/>
    </xf>
    <xf numFmtId="0" fontId="1" fillId="0" borderId="0" xfId="0" quotePrefix="1" applyFont="1" applyFill="1" applyBorder="1" applyAlignment="1">
      <alignment horizontal="right" vertical="center" wrapText="1"/>
    </xf>
    <xf numFmtId="9" fontId="1" fillId="0" borderId="0" xfId="1" quotePrefix="1" applyFont="1" applyFill="1" applyBorder="1" applyAlignment="1">
      <alignment horizontal="center" vertical="center" wrapText="1"/>
    </xf>
    <xf numFmtId="0" fontId="23" fillId="0" borderId="0" xfId="0" applyFont="1" applyFill="1" applyBorder="1" applyAlignment="1">
      <alignment horizontal="right" vertical="center" wrapText="1"/>
    </xf>
    <xf numFmtId="0" fontId="2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9" fontId="1" fillId="0" borderId="0" xfId="1" applyFont="1" applyFill="1" applyBorder="1" applyAlignment="1">
      <alignment horizontal="center" vertical="center" wrapText="1"/>
    </xf>
    <xf numFmtId="0" fontId="23" fillId="0" borderId="0" xfId="0" quotePrefix="1" applyFont="1" applyFill="1" applyBorder="1" applyAlignment="1">
      <alignment horizontal="right" vertical="center" wrapText="1"/>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3"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1" fillId="7" borderId="0" xfId="0" quotePrefix="1" applyFont="1" applyFill="1" applyBorder="1" applyAlignment="1">
      <alignment horizontal="center" vertical="center" wrapText="1"/>
    </xf>
    <xf numFmtId="0" fontId="22" fillId="6"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10" fontId="30" fillId="0" borderId="0" xfId="0" applyNumberFormat="1" applyFont="1" applyFill="1" applyBorder="1" applyAlignment="1">
      <alignment horizontal="center" vertical="center" wrapText="1"/>
    </xf>
    <xf numFmtId="0" fontId="22" fillId="0" borderId="0" xfId="0" quotePrefix="1" applyFont="1" applyFill="1" applyBorder="1" applyAlignment="1">
      <alignment horizontal="left" vertical="center" wrapText="1"/>
    </xf>
    <xf numFmtId="0" fontId="22"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7" fillId="3" borderId="0"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3" fillId="0" borderId="17" xfId="2" applyFill="1" applyBorder="1" applyAlignment="1" applyProtection="1">
      <alignment horizontal="center" vertical="center" wrapText="1"/>
    </xf>
    <xf numFmtId="0" fontId="13" fillId="0" borderId="17" xfId="2" quotePrefix="1" applyFill="1" applyBorder="1" applyAlignment="1" applyProtection="1">
      <alignment horizontal="right" vertical="center" wrapText="1"/>
    </xf>
    <xf numFmtId="0" fontId="13" fillId="0" borderId="18" xfId="2" quotePrefix="1" applyFill="1" applyBorder="1" applyAlignment="1" applyProtection="1">
      <alignment horizontal="right" vertical="center" wrapText="1"/>
    </xf>
    <xf numFmtId="0" fontId="13" fillId="0" borderId="0" xfId="2" quotePrefix="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19" fillId="6" borderId="0" xfId="0" quotePrefix="1"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right" vertical="center" wrapText="1"/>
    </xf>
    <xf numFmtId="0" fontId="21" fillId="6"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0" fontId="22"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lignment horizontal="center" vertical="center" wrapText="1"/>
    </xf>
    <xf numFmtId="165" fontId="22"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0" fontId="0" fillId="0" borderId="0" xfId="0" applyFill="1" applyBorder="1"/>
    <xf numFmtId="166"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166" fontId="1" fillId="0" borderId="0" xfId="0" quotePrefix="1" applyNumberFormat="1" applyFont="1" applyFill="1" applyBorder="1" applyAlignment="1">
      <alignment horizontal="center" vertical="center" wrapText="1"/>
    </xf>
    <xf numFmtId="167" fontId="1"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19" fillId="6" borderId="0" xfId="0" applyFont="1" applyFill="1" applyBorder="1" applyAlignment="1" applyProtection="1">
      <alignment horizontal="center" vertical="center" wrapText="1"/>
    </xf>
    <xf numFmtId="165" fontId="19" fillId="6" borderId="0" xfId="1" applyNumberFormat="1"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5" fillId="0" borderId="13" xfId="0" applyFont="1" applyBorder="1" applyAlignment="1">
      <alignment horizontal="center" vertical="center" wrapText="1"/>
    </xf>
    <xf numFmtId="0" fontId="4"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1" fillId="0" borderId="0" xfId="0" quotePrefix="1" applyNumberFormat="1" applyFont="1" applyFill="1" applyBorder="1" applyAlignment="1">
      <alignment horizontal="center" vertical="center" wrapText="1"/>
    </xf>
    <xf numFmtId="165" fontId="1" fillId="0" borderId="0" xfId="1" quotePrefix="1" applyNumberFormat="1" applyFont="1" applyFill="1" applyBorder="1" applyAlignment="1">
      <alignment horizontal="center" vertical="center" wrapText="1"/>
    </xf>
    <xf numFmtId="166" fontId="23" fillId="0" borderId="0" xfId="0" quotePrefix="1" applyNumberFormat="1" applyFont="1" applyFill="1" applyBorder="1" applyAlignment="1">
      <alignment horizontal="right" vertical="center" wrapText="1"/>
    </xf>
    <xf numFmtId="167" fontId="22" fillId="0" borderId="0" xfId="0" applyNumberFormat="1" applyFont="1" applyFill="1" applyBorder="1" applyAlignment="1">
      <alignment horizontal="center" vertical="center" wrapText="1"/>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6" fontId="24"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165" fontId="24" fillId="0" borderId="0" xfId="1" applyNumberFormat="1"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32" fillId="0" borderId="0" xfId="0" applyFont="1" applyAlignment="1">
      <alignment horizontal="center" vertical="center"/>
    </xf>
    <xf numFmtId="0" fontId="0" fillId="0" borderId="14" xfId="0" applyBorder="1" applyAlignment="1">
      <alignment horizontal="center" vertical="center" wrapText="1"/>
    </xf>
    <xf numFmtId="0" fontId="17" fillId="0" borderId="0" xfId="0" applyFont="1" applyAlignment="1">
      <alignment vertical="center" wrapText="1"/>
    </xf>
    <xf numFmtId="0" fontId="17" fillId="3" borderId="0" xfId="0" applyFont="1" applyFill="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horizontal="center" vertical="center" wrapText="1"/>
    </xf>
    <xf numFmtId="0" fontId="1" fillId="0" borderId="22" xfId="0" applyFont="1" applyBorder="1" applyAlignment="1">
      <alignment horizontal="center" vertical="center" wrapText="1"/>
    </xf>
    <xf numFmtId="0" fontId="0" fillId="0" borderId="20" xfId="0" applyBorder="1"/>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3" fillId="0" borderId="0" xfId="2" quotePrefix="1" applyAlignment="1">
      <alignment horizontal="center" vertical="center" wrapText="1"/>
    </xf>
    <xf numFmtId="0" fontId="17" fillId="2" borderId="0" xfId="0" applyFont="1" applyFill="1" applyAlignment="1">
      <alignment horizontal="center" vertical="center" wrapText="1"/>
    </xf>
    <xf numFmtId="0" fontId="22" fillId="6" borderId="0" xfId="0" applyFont="1" applyFill="1" applyAlignment="1">
      <alignment horizontal="center" vertical="center" wrapText="1"/>
    </xf>
    <xf numFmtId="165" fontId="1" fillId="0" borderId="0" xfId="0" quotePrefix="1" applyNumberFormat="1" applyFont="1" applyAlignment="1">
      <alignment horizontal="center" vertical="center" wrapText="1"/>
    </xf>
    <xf numFmtId="0" fontId="1" fillId="0" borderId="0" xfId="0" quotePrefix="1" applyFont="1" applyAlignment="1">
      <alignment horizontal="center" vertical="center" wrapText="1"/>
    </xf>
    <xf numFmtId="0" fontId="23" fillId="0" borderId="0" xfId="0" applyFont="1" applyAlignment="1">
      <alignment horizontal="center" vertical="center" wrapText="1"/>
    </xf>
    <xf numFmtId="0" fontId="22" fillId="0" borderId="0" xfId="0" applyFont="1" applyAlignment="1">
      <alignment horizontal="center" vertical="center" wrapText="1"/>
    </xf>
    <xf numFmtId="165" fontId="1" fillId="0" borderId="0" xfId="0" applyNumberFormat="1" applyFont="1" applyAlignment="1">
      <alignment horizontal="center" vertical="center" wrapText="1"/>
    </xf>
    <xf numFmtId="165" fontId="0" fillId="0" borderId="0" xfId="0" applyNumberFormat="1" applyAlignment="1">
      <alignment horizontal="center" vertical="center"/>
    </xf>
    <xf numFmtId="0" fontId="23" fillId="0" borderId="0" xfId="0" applyFont="1" applyAlignment="1">
      <alignment horizontal="right" vertical="center" wrapText="1"/>
    </xf>
    <xf numFmtId="166" fontId="1" fillId="0" borderId="0" xfId="0" applyNumberFormat="1" applyFont="1" applyAlignment="1">
      <alignment horizontal="center" vertical="center" wrapText="1"/>
    </xf>
    <xf numFmtId="0" fontId="21" fillId="0" borderId="0" xfId="0" applyFont="1" applyAlignment="1">
      <alignment horizontal="center" vertical="center" wrapText="1"/>
    </xf>
    <xf numFmtId="165" fontId="1"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3" fillId="0" borderId="0" xfId="1" applyFont="1" applyAlignment="1">
      <alignment horizontal="center" vertical="center" wrapText="1"/>
    </xf>
    <xf numFmtId="0" fontId="22" fillId="5" borderId="0" xfId="0" applyFont="1" applyFill="1" applyAlignment="1">
      <alignment horizontal="center" vertical="center" wrapText="1"/>
    </xf>
    <xf numFmtId="0" fontId="18" fillId="5" borderId="0" xfId="0" applyFont="1" applyFill="1" applyAlignment="1">
      <alignment horizontal="center" vertical="center" wrapText="1"/>
    </xf>
    <xf numFmtId="0" fontId="19" fillId="5" borderId="0" xfId="0" applyFont="1" applyFill="1" applyAlignment="1">
      <alignment horizontal="center" vertical="center" wrapText="1"/>
    </xf>
    <xf numFmtId="0" fontId="19" fillId="0" borderId="0" xfId="0" quotePrefix="1" applyFont="1" applyAlignment="1">
      <alignment horizontal="center" vertical="center" wrapText="1"/>
    </xf>
    <xf numFmtId="3" fontId="1" fillId="0" borderId="0" xfId="0" applyNumberFormat="1" applyFont="1" applyAlignment="1">
      <alignment horizontal="center" vertical="center" wrapText="1"/>
    </xf>
    <xf numFmtId="9" fontId="1" fillId="0" borderId="0" xfId="1" applyFont="1" applyAlignment="1">
      <alignment horizontal="center" vertical="center" wrapText="1"/>
    </xf>
    <xf numFmtId="0" fontId="1" fillId="0" borderId="0" xfId="0" quotePrefix="1" applyFont="1" applyAlignment="1">
      <alignment horizontal="right"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10" fontId="1" fillId="0" borderId="0" xfId="0" quotePrefix="1" applyNumberFormat="1" applyFont="1" applyAlignment="1">
      <alignment horizontal="center" vertical="center" wrapText="1"/>
    </xf>
    <xf numFmtId="165" fontId="24" fillId="0" borderId="0" xfId="1" applyNumberFormat="1" applyFont="1" applyAlignment="1">
      <alignment horizontal="center" vertical="center" wrapText="1"/>
    </xf>
    <xf numFmtId="0" fontId="0" fillId="0" borderId="0" xfId="0" quotePrefix="1" applyAlignment="1">
      <alignment horizontal="center"/>
    </xf>
    <xf numFmtId="0" fontId="24" fillId="0" borderId="0" xfId="0" applyFont="1" applyAlignment="1">
      <alignment horizontal="center" vertical="center" wrapText="1"/>
    </xf>
    <xf numFmtId="0" fontId="2" fillId="0" borderId="0" xfId="0" applyFont="1" applyAlignment="1">
      <alignment horizontal="center" vertical="center" wrapText="1"/>
    </xf>
    <xf numFmtId="0" fontId="13" fillId="0" borderId="0" xfId="2" applyAlignment="1">
      <alignment vertical="center" wrapText="1"/>
    </xf>
    <xf numFmtId="0" fontId="0" fillId="0" borderId="23" xfId="0" applyBorder="1"/>
    <xf numFmtId="0" fontId="22" fillId="0" borderId="0" xfId="0" applyFont="1" applyAlignment="1">
      <alignment vertical="center" wrapText="1"/>
    </xf>
    <xf numFmtId="165"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165" fontId="1" fillId="0" borderId="0" xfId="0" quotePrefix="1" applyNumberFormat="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13" fillId="0" borderId="28" xfId="2" applyBorder="1" applyAlignment="1" applyProtection="1">
      <alignment vertical="center" wrapText="1"/>
      <protection locked="0"/>
    </xf>
    <xf numFmtId="0" fontId="0" fillId="0" borderId="0" xfId="0" applyBorder="1" applyAlignment="1">
      <alignment horizontal="center" vertical="center" wrapText="1"/>
    </xf>
    <xf numFmtId="14" fontId="11" fillId="0" borderId="0" xfId="0" applyNumberFormat="1" applyFont="1" applyBorder="1" applyAlignment="1">
      <alignment horizontal="center" vertical="center"/>
    </xf>
    <xf numFmtId="166" fontId="36" fillId="8" borderId="32" xfId="9" applyNumberFormat="1" applyFont="1" applyFill="1" applyBorder="1" applyAlignment="1">
      <alignment vertical="center"/>
    </xf>
    <xf numFmtId="166" fontId="36" fillId="8" borderId="33" xfId="9" applyNumberFormat="1" applyFont="1" applyFill="1" applyBorder="1" applyAlignment="1">
      <alignment vertical="center"/>
    </xf>
    <xf numFmtId="166" fontId="36" fillId="8" borderId="33" xfId="9" applyNumberFormat="1" applyFont="1" applyFill="1" applyBorder="1" applyAlignment="1">
      <alignment horizontal="center" vertical="center"/>
    </xf>
    <xf numFmtId="166" fontId="36" fillId="8" borderId="34" xfId="9" applyNumberFormat="1" applyFont="1" applyFill="1" applyBorder="1" applyAlignment="1">
      <alignment vertical="center"/>
    </xf>
    <xf numFmtId="0" fontId="37" fillId="0" borderId="0" xfId="9" applyFont="1" applyAlignment="1">
      <alignment vertical="center"/>
    </xf>
    <xf numFmtId="166" fontId="39" fillId="0" borderId="36" xfId="9" applyNumberFormat="1" applyFont="1" applyBorder="1" applyAlignment="1">
      <alignment horizontal="center" vertical="center"/>
    </xf>
    <xf numFmtId="168" fontId="39" fillId="0" borderId="37" xfId="9" applyNumberFormat="1" applyFont="1" applyBorder="1" applyAlignment="1">
      <alignment horizontal="center" vertical="center"/>
    </xf>
    <xf numFmtId="166" fontId="39" fillId="0" borderId="35" xfId="9" applyNumberFormat="1" applyFont="1" applyBorder="1" applyAlignment="1">
      <alignment horizontal="left" vertical="center" wrapText="1"/>
    </xf>
    <xf numFmtId="166" fontId="39" fillId="0" borderId="12" xfId="9" applyNumberFormat="1" applyFont="1" applyBorder="1" applyAlignment="1">
      <alignment horizontal="center" vertical="center"/>
    </xf>
    <xf numFmtId="166" fontId="39" fillId="0" borderId="0" xfId="9" applyNumberFormat="1" applyFont="1" applyAlignment="1">
      <alignment vertical="center" wrapText="1"/>
    </xf>
    <xf numFmtId="166" fontId="39" fillId="0" borderId="37" xfId="9" applyNumberFormat="1" applyFont="1" applyBorder="1" applyAlignment="1">
      <alignment horizontal="center" vertical="center" wrapText="1"/>
    </xf>
    <xf numFmtId="166" fontId="39" fillId="0" borderId="38" xfId="9" applyNumberFormat="1" applyFont="1" applyBorder="1" applyAlignment="1">
      <alignment horizontal="center" vertical="center" wrapText="1"/>
    </xf>
    <xf numFmtId="166" fontId="39" fillId="0" borderId="39" xfId="9" applyNumberFormat="1" applyFont="1" applyBorder="1" applyAlignment="1">
      <alignment horizontal="left" vertical="center" wrapText="1"/>
    </xf>
    <xf numFmtId="166" fontId="39" fillId="0" borderId="40" xfId="9" applyNumberFormat="1" applyFont="1" applyBorder="1" applyAlignment="1">
      <alignment horizontal="center" vertical="center"/>
    </xf>
    <xf numFmtId="166" fontId="39" fillId="0" borderId="41" xfId="9" applyNumberFormat="1" applyFont="1" applyBorder="1" applyAlignment="1">
      <alignment horizontal="center" vertical="center" wrapText="1"/>
    </xf>
    <xf numFmtId="166" fontId="39" fillId="0" borderId="35" xfId="9" applyNumberFormat="1" applyFont="1" applyBorder="1" applyAlignment="1">
      <alignment vertical="center"/>
    </xf>
    <xf numFmtId="0" fontId="37" fillId="9" borderId="0" xfId="9" applyFont="1" applyFill="1" applyAlignment="1">
      <alignment vertical="center"/>
    </xf>
    <xf numFmtId="166" fontId="39" fillId="0" borderId="43" xfId="9" applyNumberFormat="1" applyFont="1" applyBorder="1" applyAlignment="1">
      <alignment horizontal="center" vertical="center"/>
    </xf>
    <xf numFmtId="168" fontId="39" fillId="0" borderId="44" xfId="9" applyNumberFormat="1" applyFont="1" applyBorder="1" applyAlignment="1">
      <alignment horizontal="center" vertical="center"/>
    </xf>
    <xf numFmtId="168" fontId="39" fillId="0" borderId="45" xfId="9" applyNumberFormat="1" applyFont="1" applyBorder="1" applyAlignment="1">
      <alignment horizontal="center" vertical="center"/>
    </xf>
    <xf numFmtId="166" fontId="39" fillId="0" borderId="0" xfId="9" applyNumberFormat="1" applyFont="1" applyAlignment="1">
      <alignment horizontal="center" vertical="center"/>
    </xf>
    <xf numFmtId="166" fontId="39" fillId="0" borderId="7" xfId="9" applyNumberFormat="1" applyFont="1" applyBorder="1" applyAlignment="1">
      <alignment horizontal="center" vertical="center"/>
    </xf>
    <xf numFmtId="166" fontId="39" fillId="0" borderId="42" xfId="9" applyNumberFormat="1" applyFont="1" applyBorder="1" applyAlignment="1">
      <alignment horizontal="left" vertical="center" wrapText="1"/>
    </xf>
    <xf numFmtId="0" fontId="37" fillId="0" borderId="0" xfId="9" applyFont="1" applyAlignment="1">
      <alignment vertical="center" wrapText="1"/>
    </xf>
    <xf numFmtId="166" fontId="39" fillId="0" borderId="1" xfId="9" applyNumberFormat="1" applyFont="1" applyBorder="1" applyAlignment="1">
      <alignment horizontal="left" vertical="center" wrapText="1"/>
    </xf>
    <xf numFmtId="0" fontId="37" fillId="9" borderId="0" xfId="9" applyFont="1" applyFill="1" applyAlignment="1">
      <alignment vertical="center" wrapText="1"/>
    </xf>
    <xf numFmtId="166" fontId="39" fillId="0" borderId="4" xfId="9" applyNumberFormat="1" applyFont="1" applyBorder="1" applyAlignment="1">
      <alignment horizontal="left" vertical="center" wrapText="1"/>
    </xf>
    <xf numFmtId="168" fontId="39" fillId="0" borderId="38" xfId="9" applyNumberFormat="1" applyFont="1" applyBorder="1" applyAlignment="1">
      <alignment horizontal="center" vertical="center"/>
    </xf>
    <xf numFmtId="166" fontId="39" fillId="0" borderId="6" xfId="9" applyNumberFormat="1" applyFont="1" applyBorder="1" applyAlignment="1">
      <alignment horizontal="left" vertical="center" wrapText="1"/>
    </xf>
    <xf numFmtId="168" fontId="39" fillId="0" borderId="41" xfId="9" applyNumberFormat="1" applyFont="1" applyBorder="1" applyAlignment="1">
      <alignment horizontal="center" vertical="center"/>
    </xf>
    <xf numFmtId="168" fontId="39" fillId="9" borderId="0" xfId="9" applyNumberFormat="1" applyFont="1" applyFill="1" applyAlignment="1">
      <alignment horizontal="right" vertical="center"/>
    </xf>
    <xf numFmtId="169" fontId="39" fillId="0" borderId="45" xfId="9" applyNumberFormat="1" applyFont="1" applyBorder="1" applyAlignment="1">
      <alignment horizontal="center" vertical="center"/>
    </xf>
    <xf numFmtId="169" fontId="39" fillId="9" borderId="0" xfId="9" applyNumberFormat="1" applyFont="1" applyFill="1" applyAlignment="1">
      <alignment horizontal="right" vertical="center"/>
    </xf>
    <xf numFmtId="169" fontId="39" fillId="0" borderId="38" xfId="9" applyNumberFormat="1" applyFont="1" applyBorder="1" applyAlignment="1">
      <alignment horizontal="center" vertical="center"/>
    </xf>
    <xf numFmtId="166" fontId="40" fillId="0" borderId="42" xfId="9" applyNumberFormat="1" applyFont="1" applyBorder="1" applyAlignment="1">
      <alignment horizontal="center" vertical="center" wrapText="1"/>
    </xf>
    <xf numFmtId="166" fontId="39" fillId="0" borderId="48" xfId="9" applyNumberFormat="1" applyFont="1" applyBorder="1" applyAlignment="1">
      <alignment horizontal="center" vertical="center" wrapText="1"/>
    </xf>
    <xf numFmtId="166" fontId="39" fillId="0" borderId="45" xfId="9" applyNumberFormat="1" applyFont="1" applyBorder="1" applyAlignment="1">
      <alignment horizontal="center" vertical="center" wrapText="1"/>
    </xf>
    <xf numFmtId="166" fontId="39" fillId="9" borderId="0" xfId="9" applyNumberFormat="1" applyFont="1" applyFill="1" applyAlignment="1">
      <alignment horizontal="center" vertical="center" wrapText="1"/>
    </xf>
    <xf numFmtId="166" fontId="40" fillId="0" borderId="35" xfId="9" applyNumberFormat="1" applyFont="1" applyBorder="1" applyAlignment="1">
      <alignment horizontal="center" vertical="center" wrapText="1"/>
    </xf>
    <xf numFmtId="166" fontId="39" fillId="0" borderId="36" xfId="9" applyNumberFormat="1" applyFont="1" applyBorder="1" applyAlignment="1">
      <alignment horizontal="center" vertical="center" wrapText="1"/>
    </xf>
    <xf numFmtId="166" fontId="39" fillId="0" borderId="35" xfId="9" applyNumberFormat="1" applyFont="1" applyBorder="1" applyAlignment="1">
      <alignment horizontal="center" vertical="center"/>
    </xf>
    <xf numFmtId="0" fontId="37" fillId="9" borderId="0" xfId="9" applyFont="1" applyFill="1" applyAlignment="1">
      <alignment horizontal="center" vertical="center"/>
    </xf>
    <xf numFmtId="166" fontId="39" fillId="0" borderId="39" xfId="9" applyNumberFormat="1" applyFont="1" applyBorder="1" applyAlignment="1">
      <alignment horizontal="center" vertical="center"/>
    </xf>
    <xf numFmtId="166" fontId="39" fillId="9" borderId="0" xfId="9" applyNumberFormat="1" applyFont="1" applyFill="1" applyAlignment="1">
      <alignment horizontal="right" vertical="center" wrapText="1"/>
    </xf>
    <xf numFmtId="166" fontId="36" fillId="9" borderId="0" xfId="9" applyNumberFormat="1" applyFont="1" applyFill="1" applyAlignment="1">
      <alignment vertical="center"/>
    </xf>
    <xf numFmtId="166" fontId="39" fillId="0" borderId="46" xfId="9" applyNumberFormat="1" applyFont="1" applyBorder="1" applyAlignment="1">
      <alignment horizontal="center" vertical="center"/>
    </xf>
    <xf numFmtId="166" fontId="39" fillId="10" borderId="42" xfId="9" applyNumberFormat="1" applyFont="1" applyFill="1" applyBorder="1" applyAlignment="1">
      <alignment vertical="center"/>
    </xf>
    <xf numFmtId="166" fontId="39" fillId="10" borderId="43" xfId="9" applyNumberFormat="1" applyFont="1" applyFill="1" applyBorder="1" applyAlignment="1">
      <alignment horizontal="center" vertical="center"/>
    </xf>
    <xf numFmtId="168" fontId="39" fillId="0" borderId="50" xfId="9" applyNumberFormat="1" applyFont="1" applyBorder="1" applyAlignment="1">
      <alignment horizontal="center" vertical="center"/>
    </xf>
    <xf numFmtId="168" fontId="39" fillId="0" borderId="48" xfId="9" applyNumberFormat="1" applyFont="1" applyBorder="1" applyAlignment="1">
      <alignment horizontal="center" vertical="center"/>
    </xf>
    <xf numFmtId="166" fontId="39" fillId="10" borderId="35" xfId="9" applyNumberFormat="1" applyFont="1" applyFill="1" applyBorder="1" applyAlignment="1">
      <alignment vertical="center"/>
    </xf>
    <xf numFmtId="166" fontId="39" fillId="10" borderId="36" xfId="9" applyNumberFormat="1" applyFont="1" applyFill="1" applyBorder="1" applyAlignment="1">
      <alignment horizontal="center" vertical="center"/>
    </xf>
    <xf numFmtId="168" fontId="39" fillId="0" borderId="49" xfId="9" applyNumberFormat="1" applyFont="1" applyBorder="1" applyAlignment="1">
      <alignment horizontal="center" vertical="center"/>
    </xf>
    <xf numFmtId="0" fontId="37" fillId="0" borderId="0" xfId="9" applyFont="1" applyAlignment="1">
      <alignment horizontal="left" vertical="center"/>
    </xf>
    <xf numFmtId="166" fontId="38" fillId="0" borderId="42" xfId="9" applyNumberFormat="1" applyFont="1" applyBorder="1" applyAlignment="1">
      <alignment vertical="center"/>
    </xf>
    <xf numFmtId="166" fontId="38" fillId="0" borderId="1" xfId="9" applyNumberFormat="1" applyFont="1" applyBorder="1" applyAlignment="1">
      <alignment vertical="center"/>
    </xf>
    <xf numFmtId="0" fontId="37" fillId="0" borderId="2" xfId="9" applyFont="1" applyBorder="1" applyAlignment="1">
      <alignment vertical="center"/>
    </xf>
    <xf numFmtId="166" fontId="39" fillId="0" borderId="51" xfId="9" applyNumberFormat="1" applyFont="1" applyBorder="1" applyAlignment="1">
      <alignment horizontal="left" vertical="center" wrapText="1"/>
    </xf>
    <xf numFmtId="170" fontId="39" fillId="0" borderId="38" xfId="9" applyNumberFormat="1" applyFont="1" applyBorder="1" applyAlignment="1">
      <alignment horizontal="center" vertical="center"/>
    </xf>
    <xf numFmtId="168" fontId="39" fillId="0" borderId="52" xfId="9" applyNumberFormat="1" applyFont="1" applyBorder="1" applyAlignment="1">
      <alignment horizontal="center" vertical="center"/>
    </xf>
    <xf numFmtId="166" fontId="37" fillId="0" borderId="45" xfId="9" applyNumberFormat="1" applyFont="1" applyBorder="1" applyAlignment="1">
      <alignment horizontal="center" vertical="center"/>
    </xf>
    <xf numFmtId="168" fontId="39" fillId="9" borderId="0" xfId="9" applyNumberFormat="1" applyFont="1" applyFill="1" applyAlignment="1">
      <alignment horizontal="left" vertical="center"/>
    </xf>
    <xf numFmtId="0" fontId="37" fillId="9" borderId="0" xfId="9" applyFont="1" applyFill="1" applyAlignment="1">
      <alignment horizontal="left" vertical="center"/>
    </xf>
    <xf numFmtId="0" fontId="37" fillId="0" borderId="47" xfId="9" applyFont="1" applyBorder="1" applyAlignment="1">
      <alignment horizontal="center" vertical="center"/>
    </xf>
    <xf numFmtId="166" fontId="39" fillId="0" borderId="0" xfId="9" applyNumberFormat="1" applyFont="1" applyAlignment="1">
      <alignment vertical="center"/>
    </xf>
    <xf numFmtId="168" fontId="39" fillId="0" borderId="53" xfId="9" applyNumberFormat="1" applyFont="1" applyBorder="1" applyAlignment="1">
      <alignment horizontal="center" vertical="center"/>
    </xf>
    <xf numFmtId="166" fontId="39" fillId="0" borderId="50" xfId="9" applyNumberFormat="1" applyFont="1" applyBorder="1" applyAlignment="1">
      <alignment horizontal="center" vertical="center" wrapText="1"/>
    </xf>
    <xf numFmtId="166" fontId="39" fillId="0" borderId="54" xfId="9" applyNumberFormat="1" applyFont="1" applyBorder="1" applyAlignment="1">
      <alignment horizontal="center" vertical="center" wrapText="1"/>
    </xf>
    <xf numFmtId="166" fontId="39" fillId="0" borderId="55" xfId="9" applyNumberFormat="1" applyFont="1" applyBorder="1" applyAlignment="1">
      <alignment horizontal="center" vertical="center" wrapText="1"/>
    </xf>
    <xf numFmtId="0" fontId="37" fillId="0" borderId="0" xfId="9" applyFont="1" applyAlignment="1">
      <alignment horizontal="center" vertical="center"/>
    </xf>
    <xf numFmtId="0" fontId="35" fillId="0" borderId="0" xfId="9"/>
    <xf numFmtId="0" fontId="35" fillId="0" borderId="0" xfId="9" applyAlignment="1">
      <alignment vertical="center"/>
    </xf>
    <xf numFmtId="0" fontId="41" fillId="0" borderId="0" xfId="9" applyFont="1" applyAlignment="1">
      <alignment vertical="center"/>
    </xf>
    <xf numFmtId="0" fontId="41" fillId="0" borderId="0" xfId="9" applyFont="1" applyAlignment="1">
      <alignment vertical="center" wrapText="1"/>
    </xf>
    <xf numFmtId="0" fontId="35" fillId="0" borderId="0" xfId="9" applyAlignment="1">
      <alignment horizontal="left" vertical="center"/>
    </xf>
    <xf numFmtId="0" fontId="35" fillId="0" borderId="0" xfId="9" applyAlignment="1">
      <alignment horizontal="center" vertical="center"/>
    </xf>
    <xf numFmtId="0" fontId="42" fillId="0" borderId="13" xfId="9" applyFont="1" applyBorder="1"/>
    <xf numFmtId="0" fontId="42" fillId="0" borderId="0" xfId="9" applyFont="1"/>
    <xf numFmtId="0" fontId="35" fillId="0" borderId="13" xfId="9" applyBorder="1" applyAlignment="1">
      <alignment vertical="center"/>
    </xf>
    <xf numFmtId="0" fontId="35" fillId="9" borderId="13" xfId="9" applyFill="1" applyBorder="1" applyAlignment="1">
      <alignment vertical="center"/>
    </xf>
    <xf numFmtId="0" fontId="35" fillId="0" borderId="13" xfId="9" applyBorder="1" applyAlignment="1">
      <alignment vertical="center" wrapText="1"/>
    </xf>
    <xf numFmtId="0" fontId="35" fillId="0" borderId="13" xfId="9" applyBorder="1" applyAlignment="1">
      <alignment wrapText="1"/>
    </xf>
    <xf numFmtId="0" fontId="35" fillId="0" borderId="13" xfId="9" applyBorder="1"/>
    <xf numFmtId="0" fontId="35" fillId="0" borderId="13" xfId="9" applyBorder="1" applyAlignment="1">
      <alignment vertical="top" wrapText="1"/>
    </xf>
    <xf numFmtId="0" fontId="35" fillId="9" borderId="13" xfId="9" applyFill="1" applyBorder="1"/>
    <xf numFmtId="0" fontId="35" fillId="0" borderId="0" xfId="9" applyAlignment="1">
      <alignment wrapText="1"/>
    </xf>
    <xf numFmtId="0" fontId="35" fillId="0" borderId="13" xfId="9" applyBorder="1" applyAlignment="1">
      <alignment horizontal="left" vertical="top"/>
    </xf>
    <xf numFmtId="0" fontId="35" fillId="9" borderId="13" xfId="9" applyFill="1" applyBorder="1" applyAlignment="1">
      <alignment horizontal="left" vertical="top"/>
    </xf>
    <xf numFmtId="0" fontId="35" fillId="0" borderId="13" xfId="9" applyBorder="1" applyAlignment="1">
      <alignment horizontal="left" vertical="top" wrapText="1"/>
    </xf>
    <xf numFmtId="0" fontId="35" fillId="9" borderId="13" xfId="9" applyFill="1" applyBorder="1" applyAlignment="1">
      <alignment vertical="center" wrapText="1"/>
    </xf>
    <xf numFmtId="0" fontId="35" fillId="0" borderId="13" xfId="9" applyBorder="1" applyAlignment="1">
      <alignment vertical="top"/>
    </xf>
    <xf numFmtId="0" fontId="35" fillId="9" borderId="13" xfId="9" applyFill="1" applyBorder="1" applyAlignment="1">
      <alignment vertical="top"/>
    </xf>
    <xf numFmtId="0" fontId="43" fillId="0" borderId="13" xfId="9" applyFont="1" applyBorder="1" applyAlignment="1">
      <alignment vertical="center"/>
    </xf>
    <xf numFmtId="0" fontId="35" fillId="0" borderId="56" xfId="9" applyBorder="1"/>
    <xf numFmtId="0" fontId="43" fillId="0" borderId="13" xfId="9" applyFont="1" applyBorder="1" applyAlignment="1">
      <alignment wrapText="1"/>
    </xf>
    <xf numFmtId="0" fontId="35" fillId="9" borderId="13" xfId="9" applyFill="1" applyBorder="1" applyAlignment="1">
      <alignment wrapText="1"/>
    </xf>
    <xf numFmtId="0" fontId="44" fillId="0" borderId="13" xfId="9" applyFont="1" applyBorder="1" applyAlignment="1">
      <alignment horizontal="right" vertical="center" wrapText="1"/>
    </xf>
    <xf numFmtId="0" fontId="44" fillId="9" borderId="13" xfId="9" applyFont="1" applyFill="1" applyBorder="1" applyAlignment="1">
      <alignment horizontal="right" vertical="center" wrapText="1"/>
    </xf>
    <xf numFmtId="0" fontId="45" fillId="0" borderId="13" xfId="9" applyFont="1" applyBorder="1"/>
    <xf numFmtId="0" fontId="43" fillId="9" borderId="13" xfId="9" applyFont="1" applyFill="1" applyBorder="1" applyAlignment="1">
      <alignment vertical="center"/>
    </xf>
    <xf numFmtId="0" fontId="43" fillId="0" borderId="13" xfId="9" applyFont="1" applyBorder="1" applyAlignment="1">
      <alignment vertical="center" wrapText="1"/>
    </xf>
    <xf numFmtId="0" fontId="43" fillId="0" borderId="13" xfId="9" applyFont="1" applyBorder="1" applyAlignment="1">
      <alignment vertical="top" wrapText="1"/>
    </xf>
    <xf numFmtId="0" fontId="43" fillId="9" borderId="13" xfId="9" applyFont="1" applyFill="1" applyBorder="1"/>
    <xf numFmtId="0" fontId="43" fillId="9" borderId="13" xfId="9" applyFont="1" applyFill="1" applyBorder="1" applyAlignment="1">
      <alignment horizontal="left" vertical="top"/>
    </xf>
    <xf numFmtId="0" fontId="43" fillId="0" borderId="13" xfId="9" applyFont="1" applyBorder="1" applyAlignment="1">
      <alignment horizontal="left" vertical="top"/>
    </xf>
    <xf numFmtId="0" fontId="43" fillId="9" borderId="13" xfId="9" applyFont="1" applyFill="1" applyBorder="1" applyAlignment="1">
      <alignment vertical="center" wrapText="1"/>
    </xf>
    <xf numFmtId="0" fontId="43" fillId="9" borderId="13" xfId="9" applyFont="1" applyFill="1" applyBorder="1" applyAlignment="1">
      <alignment vertical="top"/>
    </xf>
    <xf numFmtId="0" fontId="43" fillId="0" borderId="13" xfId="9" applyFont="1" applyBorder="1" applyAlignment="1">
      <alignment vertical="top"/>
    </xf>
    <xf numFmtId="0" fontId="43" fillId="9" borderId="13" xfId="9" applyFont="1" applyFill="1" applyBorder="1" applyAlignment="1">
      <alignment wrapText="1"/>
    </xf>
    <xf numFmtId="0" fontId="46" fillId="0" borderId="13" xfId="9" applyFont="1" applyBorder="1" applyAlignment="1">
      <alignment vertical="center"/>
    </xf>
    <xf numFmtId="0" fontId="46" fillId="0" borderId="13" xfId="9" applyFont="1" applyBorder="1"/>
    <xf numFmtId="0" fontId="47" fillId="0" borderId="13" xfId="9" applyFont="1" applyBorder="1" applyAlignment="1">
      <alignment horizontal="right" vertical="center" wrapText="1"/>
    </xf>
    <xf numFmtId="0" fontId="43" fillId="0" borderId="0" xfId="9" applyFont="1"/>
    <xf numFmtId="0" fontId="48" fillId="0" borderId="0" xfId="9" applyFont="1" applyAlignment="1">
      <alignment wrapText="1"/>
    </xf>
    <xf numFmtId="0" fontId="49" fillId="0" borderId="0" xfId="9" applyFont="1" applyAlignment="1">
      <alignment wrapText="1"/>
    </xf>
    <xf numFmtId="14" fontId="6" fillId="0" borderId="0" xfId="0" applyNumberFormat="1" applyFont="1" applyBorder="1"/>
    <xf numFmtId="49" fontId="1" fillId="0" borderId="0" xfId="0" applyNumberFormat="1" applyFont="1" applyFill="1" applyBorder="1" applyAlignment="1">
      <alignment horizontal="center" vertical="center" wrapText="1"/>
    </xf>
    <xf numFmtId="168" fontId="50" fillId="0" borderId="45" xfId="9" applyNumberFormat="1" applyFont="1" applyBorder="1" applyAlignment="1">
      <alignment horizontal="center" vertical="center"/>
    </xf>
    <xf numFmtId="168" fontId="50" fillId="0" borderId="38" xfId="9" applyNumberFormat="1" applyFont="1" applyBorder="1" applyAlignment="1">
      <alignment horizontal="center" vertical="center"/>
    </xf>
    <xf numFmtId="168" fontId="50" fillId="0" borderId="37" xfId="9" applyNumberFormat="1" applyFont="1" applyBorder="1" applyAlignment="1">
      <alignment horizontal="center" vertical="center"/>
    </xf>
    <xf numFmtId="170" fontId="50" fillId="0" borderId="38" xfId="9" applyNumberFormat="1" applyFont="1" applyBorder="1" applyAlignment="1">
      <alignment horizontal="center" vertical="center"/>
    </xf>
    <xf numFmtId="168" fontId="50" fillId="0" borderId="52" xfId="9" applyNumberFormat="1" applyFont="1" applyBorder="1" applyAlignment="1">
      <alignment horizontal="center" vertical="center"/>
    </xf>
    <xf numFmtId="166" fontId="50" fillId="0" borderId="45" xfId="9" applyNumberFormat="1" applyFont="1" applyBorder="1" applyAlignment="1">
      <alignment horizontal="center" vertical="center"/>
    </xf>
    <xf numFmtId="166" fontId="50" fillId="0" borderId="54" xfId="9" applyNumberFormat="1" applyFont="1" applyBorder="1" applyAlignment="1">
      <alignment horizontal="center" vertical="center" wrapText="1"/>
    </xf>
    <xf numFmtId="166" fontId="50" fillId="0" borderId="37" xfId="9" applyNumberFormat="1" applyFont="1" applyBorder="1" applyAlignment="1">
      <alignment horizontal="center" vertical="center" wrapText="1"/>
    </xf>
    <xf numFmtId="166" fontId="50" fillId="0" borderId="55" xfId="9" applyNumberFormat="1" applyFont="1" applyBorder="1" applyAlignment="1">
      <alignment horizontal="center" vertical="center" wrapText="1"/>
    </xf>
    <xf numFmtId="166" fontId="50" fillId="0" borderId="41" xfId="9" applyNumberFormat="1" applyFont="1" applyBorder="1" applyAlignment="1">
      <alignment horizontal="center" vertical="center" wrapText="1"/>
    </xf>
    <xf numFmtId="168" fontId="50" fillId="0" borderId="49" xfId="9" applyNumberFormat="1" applyFont="1" applyBorder="1" applyAlignment="1">
      <alignment horizontal="center" vertical="center"/>
    </xf>
    <xf numFmtId="166" fontId="50" fillId="0" borderId="38" xfId="9" applyNumberFormat="1" applyFont="1" applyBorder="1" applyAlignment="1">
      <alignment horizontal="center" vertical="center" wrapText="1"/>
    </xf>
    <xf numFmtId="0" fontId="51" fillId="0" borderId="0" xfId="0" applyFont="1" applyFill="1" applyBorder="1" applyAlignment="1">
      <alignment horizontal="left" vertical="center"/>
    </xf>
    <xf numFmtId="0" fontId="1" fillId="0" borderId="14" xfId="0" applyFont="1" applyFill="1" applyBorder="1" applyAlignment="1">
      <alignment horizontal="center" vertical="center" wrapText="1"/>
    </xf>
    <xf numFmtId="0" fontId="52" fillId="0" borderId="0" xfId="0" applyFont="1" applyFill="1" applyBorder="1" applyAlignment="1">
      <alignment vertical="center" wrapText="1"/>
    </xf>
    <xf numFmtId="0" fontId="52" fillId="0" borderId="0" xfId="0" applyFont="1" applyFill="1" applyBorder="1" applyAlignment="1">
      <alignment horizontal="center" vertical="center" wrapText="1"/>
    </xf>
    <xf numFmtId="0" fontId="52" fillId="2" borderId="16" xfId="0" applyFont="1" applyFill="1" applyBorder="1" applyAlignment="1">
      <alignment horizontal="center" vertical="center" wrapText="1"/>
    </xf>
    <xf numFmtId="0" fontId="28" fillId="0" borderId="17" xfId="2" quotePrefix="1" applyFont="1" applyFill="1" applyBorder="1" applyAlignment="1">
      <alignment horizontal="center" vertical="center" wrapText="1"/>
    </xf>
    <xf numFmtId="0" fontId="28" fillId="0" borderId="17" xfId="2" applyFont="1" applyFill="1" applyBorder="1" applyAlignment="1">
      <alignment horizontal="center" vertical="center" wrapText="1"/>
    </xf>
    <xf numFmtId="0" fontId="28" fillId="0" borderId="18" xfId="2" quotePrefix="1" applyFont="1" applyFill="1" applyBorder="1" applyAlignment="1">
      <alignment horizontal="center" vertical="center" wrapText="1"/>
    </xf>
    <xf numFmtId="0" fontId="28" fillId="0" borderId="0" xfId="2" quotePrefix="1" applyFont="1" applyFill="1" applyBorder="1" applyAlignment="1">
      <alignment horizontal="center" vertical="center" wrapText="1"/>
    </xf>
    <xf numFmtId="0" fontId="52"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0" fontId="9" fillId="6" borderId="0" xfId="0" applyFont="1" applyFill="1" applyBorder="1" applyAlignment="1">
      <alignment horizontal="center" vertical="center" wrapText="1"/>
    </xf>
    <xf numFmtId="165" fontId="2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0" fontId="1" fillId="0" borderId="0" xfId="0" applyFont="1" applyFill="1" applyBorder="1" applyAlignment="1">
      <alignment horizontal="right" vertical="center" wrapText="1"/>
    </xf>
    <xf numFmtId="0" fontId="1" fillId="0" borderId="0" xfId="0" applyFont="1" applyFill="1" applyAlignment="1">
      <alignment horizontal="center"/>
    </xf>
    <xf numFmtId="0" fontId="1" fillId="0" borderId="0" xfId="0" applyFont="1"/>
    <xf numFmtId="0" fontId="1" fillId="0" borderId="0" xfId="0" applyFont="1" applyFill="1"/>
    <xf numFmtId="0" fontId="28" fillId="0" borderId="0" xfId="2" applyFont="1" applyFill="1" applyBorder="1" applyAlignment="1">
      <alignment horizontal="center" vertical="center" wrapText="1"/>
    </xf>
    <xf numFmtId="0" fontId="28" fillId="0" borderId="0" xfId="2" applyFont="1" applyAlignment="1">
      <alignment horizontal="center"/>
    </xf>
    <xf numFmtId="0" fontId="51" fillId="0" borderId="0" xfId="0" applyFont="1" applyBorder="1" applyAlignment="1">
      <alignment horizontal="left" vertical="center"/>
    </xf>
    <xf numFmtId="0" fontId="25" fillId="4"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5" fillId="3" borderId="0" xfId="0" applyFont="1" applyFill="1" applyBorder="1" applyAlignment="1">
      <alignment horizontal="center"/>
    </xf>
    <xf numFmtId="0" fontId="0" fillId="0" borderId="0" xfId="0" applyFont="1" applyAlignment="1"/>
    <xf numFmtId="0" fontId="5" fillId="2" borderId="0" xfId="2" applyFont="1" applyFill="1" applyBorder="1" applyAlignment="1">
      <alignment horizontal="center"/>
    </xf>
    <xf numFmtId="0" fontId="5" fillId="0" borderId="0" xfId="2" applyFont="1" applyAlignment="1"/>
    <xf numFmtId="0" fontId="0" fillId="0" borderId="0" xfId="0" applyFont="1" applyFill="1" applyBorder="1" applyAlignment="1">
      <alignment horizontal="left" wrapText="1"/>
    </xf>
    <xf numFmtId="0" fontId="8" fillId="0" borderId="0" xfId="0" applyFont="1" applyAlignment="1">
      <alignment horizontal="left"/>
    </xf>
    <xf numFmtId="0" fontId="14" fillId="0" borderId="0" xfId="0" applyFont="1" applyAlignment="1">
      <alignment horizontal="left"/>
    </xf>
    <xf numFmtId="166" fontId="39" fillId="0" borderId="39" xfId="9" applyNumberFormat="1" applyFont="1" applyBorder="1" applyAlignment="1">
      <alignment horizontal="left" vertical="center" wrapText="1"/>
    </xf>
    <xf numFmtId="0" fontId="35" fillId="0" borderId="12" xfId="9" applyBorder="1"/>
    <xf numFmtId="166" fontId="39" fillId="0" borderId="46" xfId="9" applyNumberFormat="1" applyFont="1" applyBorder="1" applyAlignment="1">
      <alignment horizontal="left" vertical="center" wrapText="1"/>
    </xf>
    <xf numFmtId="0" fontId="35" fillId="0" borderId="40" xfId="9" applyBorder="1"/>
    <xf numFmtId="0" fontId="31" fillId="0" borderId="0" xfId="0" applyFont="1" applyFill="1" applyBorder="1" applyAlignment="1">
      <alignment horizontal="left" vertical="center" wrapText="1"/>
    </xf>
    <xf numFmtId="0" fontId="17" fillId="2" borderId="0" xfId="0" applyFont="1" applyFill="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0" xfId="0" applyFont="1" applyFill="1" applyAlignment="1">
      <alignment horizontal="center" vertical="center" wrapText="1"/>
    </xf>
    <xf numFmtId="0" fontId="13" fillId="0" borderId="20" xfId="2" quotePrefix="1" applyBorder="1" applyAlignment="1" applyProtection="1">
      <alignment horizontal="center" vertical="center" wrapText="1"/>
      <protection locked="0"/>
    </xf>
    <xf numFmtId="0" fontId="13" fillId="0" borderId="21" xfId="2" quotePrefix="1" applyBorder="1" applyAlignment="1" applyProtection="1">
      <alignment horizontal="center" vertical="center" wrapText="1"/>
      <protection locked="0"/>
    </xf>
    <xf numFmtId="0" fontId="13" fillId="0" borderId="0" xfId="2" quotePrefix="1" applyAlignment="1">
      <alignment horizontal="center"/>
    </xf>
    <xf numFmtId="0" fontId="13" fillId="0" borderId="24" xfId="2" quotePrefix="1" applyBorder="1" applyAlignment="1">
      <alignment horizontal="center" vertical="center" wrapText="1"/>
    </xf>
    <xf numFmtId="0" fontId="13" fillId="0" borderId="25" xfId="2" quotePrefix="1" applyBorder="1" applyAlignment="1">
      <alignment horizontal="center" vertical="center" wrapText="1"/>
    </xf>
    <xf numFmtId="0" fontId="13" fillId="0" borderId="20" xfId="2"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30"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54"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 fillId="0" borderId="0" xfId="0" applyFont="1"/>
    <xf numFmtId="0" fontId="5" fillId="0" borderId="0" xfId="0" quotePrefix="1" applyFont="1" applyFill="1" applyBorder="1" applyAlignment="1">
      <alignment horizontal="center" vertical="center" wrapText="1"/>
    </xf>
    <xf numFmtId="0" fontId="54" fillId="0" borderId="0" xfId="0" applyFont="1" applyFill="1" applyBorder="1" applyAlignment="1">
      <alignment horizontal="center" vertical="center" wrapText="1"/>
    </xf>
    <xf numFmtId="10" fontId="30" fillId="0" borderId="0" xfId="0" applyNumberFormat="1" applyFont="1" applyFill="1" applyBorder="1" applyAlignment="1" applyProtection="1">
      <alignment horizontal="center"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hyperlink" Target="https://atvdp.de/covid"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847A75"/>
  </sheetPr>
  <dimension ref="A1:R40"/>
  <sheetViews>
    <sheetView zoomScale="80" zoomScaleNormal="80" workbookViewId="0">
      <selection activeCell="F9" sqref="F9"/>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00" t="s">
        <v>1633</v>
      </c>
      <c r="F6" s="400"/>
      <c r="G6" s="400"/>
      <c r="H6" s="7"/>
      <c r="I6" s="7"/>
      <c r="J6" s="8"/>
    </row>
    <row r="7" spans="2:10" ht="26.25" x14ac:dyDescent="0.25">
      <c r="B7" s="6"/>
      <c r="C7" s="7"/>
      <c r="D7" s="7"/>
      <c r="E7" s="7"/>
      <c r="F7" s="12" t="str">
        <f>'A. HTT General'!C14</f>
        <v>Germany</v>
      </c>
      <c r="G7" s="7"/>
      <c r="H7" s="7"/>
      <c r="I7" s="7"/>
      <c r="J7" s="8"/>
    </row>
    <row r="8" spans="2:10" ht="26.25" x14ac:dyDescent="0.25">
      <c r="B8" s="6"/>
      <c r="C8" s="7"/>
      <c r="D8" s="7"/>
      <c r="E8" s="7"/>
      <c r="F8" s="12" t="str">
        <f>'A. HTT General'!C15</f>
        <v>Landesbank Baden-Württemberg</v>
      </c>
      <c r="G8" s="7"/>
      <c r="H8" s="7"/>
      <c r="I8" s="7"/>
      <c r="J8" s="8"/>
    </row>
    <row r="9" spans="2:10" ht="21" x14ac:dyDescent="0.25">
      <c r="B9" s="6"/>
      <c r="C9" s="7"/>
      <c r="D9" s="7"/>
      <c r="E9" s="7"/>
      <c r="F9" s="246" t="str">
        <f>"Reporting Date: "&amp;'A. HTT General'!C17</f>
        <v>Reporting Date: 30.09.2020</v>
      </c>
      <c r="G9" s="362"/>
      <c r="H9" s="7"/>
      <c r="I9" s="7"/>
      <c r="J9" s="8"/>
    </row>
    <row r="10" spans="2:10" ht="21" x14ac:dyDescent="0.25">
      <c r="B10" s="6"/>
      <c r="C10" s="7"/>
      <c r="D10" s="7"/>
      <c r="E10" s="7"/>
      <c r="F10" s="246" t="str">
        <f>"Cut-off Date: "&amp;'A. HTT General'!C17</f>
        <v>Cut-off Date: 30.09.2020</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03" t="s">
        <v>15</v>
      </c>
      <c r="E24" s="404" t="s">
        <v>16</v>
      </c>
      <c r="F24" s="404"/>
      <c r="G24" s="404"/>
      <c r="H24" s="404"/>
      <c r="I24" s="7"/>
      <c r="J24" s="8"/>
    </row>
    <row r="25" spans="2:10" x14ac:dyDescent="0.25">
      <c r="B25" s="6"/>
      <c r="C25" s="7"/>
      <c r="D25" s="7"/>
      <c r="E25" s="16"/>
      <c r="F25" s="16"/>
      <c r="G25" s="16"/>
      <c r="H25" s="7"/>
      <c r="I25" s="7"/>
      <c r="J25" s="8"/>
    </row>
    <row r="26" spans="2:10" x14ac:dyDescent="0.25">
      <c r="B26" s="6"/>
      <c r="C26" s="7"/>
      <c r="D26" s="403" t="s">
        <v>17</v>
      </c>
      <c r="E26" s="404"/>
      <c r="F26" s="404"/>
      <c r="G26" s="404"/>
      <c r="H26" s="404"/>
      <c r="I26" s="7"/>
      <c r="J26" s="8"/>
    </row>
    <row r="27" spans="2:10" x14ac:dyDescent="0.25">
      <c r="B27" s="6"/>
      <c r="C27" s="7"/>
      <c r="D27" s="17"/>
      <c r="E27" s="17"/>
      <c r="F27" s="17"/>
      <c r="G27" s="17"/>
      <c r="H27" s="17"/>
      <c r="I27" s="7"/>
      <c r="J27" s="8"/>
    </row>
    <row r="28" spans="2:10" x14ac:dyDescent="0.25">
      <c r="B28" s="6"/>
      <c r="C28" s="7"/>
      <c r="D28" s="403" t="s">
        <v>18</v>
      </c>
      <c r="E28" s="404" t="s">
        <v>16</v>
      </c>
      <c r="F28" s="404"/>
      <c r="G28" s="404"/>
      <c r="H28" s="404"/>
      <c r="I28" s="7"/>
      <c r="J28" s="8"/>
    </row>
    <row r="29" spans="2:10" x14ac:dyDescent="0.25">
      <c r="B29" s="6"/>
      <c r="C29" s="7"/>
      <c r="D29" s="17"/>
      <c r="E29" s="17"/>
      <c r="F29" s="17"/>
      <c r="G29" s="17"/>
      <c r="H29" s="17"/>
      <c r="I29" s="7"/>
      <c r="J29" s="8"/>
    </row>
    <row r="30" spans="2:10" x14ac:dyDescent="0.25">
      <c r="B30" s="6"/>
      <c r="C30" s="7"/>
      <c r="D30" s="403" t="s">
        <v>19</v>
      </c>
      <c r="E30" s="404" t="s">
        <v>16</v>
      </c>
      <c r="F30" s="404"/>
      <c r="G30" s="404"/>
      <c r="H30" s="404"/>
      <c r="I30" s="7"/>
      <c r="J30" s="8"/>
    </row>
    <row r="31" spans="2:10" x14ac:dyDescent="0.25">
      <c r="B31" s="6"/>
      <c r="C31" s="7"/>
      <c r="D31" s="17"/>
      <c r="E31" s="17"/>
      <c r="F31" s="17"/>
      <c r="G31" s="17"/>
      <c r="H31" s="17"/>
      <c r="I31" s="7"/>
      <c r="J31" s="8"/>
    </row>
    <row r="32" spans="2:10" x14ac:dyDescent="0.25">
      <c r="B32" s="6"/>
      <c r="C32" s="7"/>
      <c r="D32" s="403" t="s">
        <v>20</v>
      </c>
      <c r="E32" s="404" t="s">
        <v>16</v>
      </c>
      <c r="F32" s="404"/>
      <c r="G32" s="404"/>
      <c r="H32" s="404"/>
      <c r="I32" s="7"/>
      <c r="J32" s="8"/>
    </row>
    <row r="33" spans="2:10" x14ac:dyDescent="0.25">
      <c r="B33" s="6"/>
      <c r="C33" s="7"/>
      <c r="D33" s="16"/>
      <c r="E33" s="16"/>
      <c r="F33" s="16"/>
      <c r="G33" s="16"/>
      <c r="H33" s="16"/>
      <c r="I33" s="7"/>
      <c r="J33" s="8"/>
    </row>
    <row r="34" spans="2:10" x14ac:dyDescent="0.25">
      <c r="B34" s="6"/>
      <c r="C34" s="7"/>
      <c r="D34" s="403" t="s">
        <v>21</v>
      </c>
      <c r="E34" s="404" t="s">
        <v>16</v>
      </c>
      <c r="F34" s="404"/>
      <c r="G34" s="404"/>
      <c r="H34" s="404"/>
      <c r="I34" s="7"/>
      <c r="J34" s="8"/>
    </row>
    <row r="35" spans="2:10" x14ac:dyDescent="0.25">
      <c r="B35" s="6"/>
      <c r="C35" s="7"/>
      <c r="D35" s="7"/>
      <c r="E35" s="7"/>
      <c r="F35" s="7"/>
      <c r="G35" s="7"/>
      <c r="H35" s="7"/>
      <c r="I35" s="7"/>
      <c r="J35" s="8"/>
    </row>
    <row r="36" spans="2:10" x14ac:dyDescent="0.25">
      <c r="B36" s="6"/>
      <c r="C36" s="7"/>
      <c r="D36" s="401" t="s">
        <v>22</v>
      </c>
      <c r="E36" s="402"/>
      <c r="F36" s="402"/>
      <c r="G36" s="402"/>
      <c r="H36" s="402"/>
      <c r="I36" s="7"/>
      <c r="J36" s="8"/>
    </row>
    <row r="37" spans="2:10" x14ac:dyDescent="0.25">
      <c r="B37" s="6"/>
      <c r="C37" s="7"/>
      <c r="D37" s="7"/>
      <c r="E37" s="7"/>
      <c r="F37" s="15"/>
      <c r="G37" s="7"/>
      <c r="H37" s="7"/>
      <c r="I37" s="7"/>
      <c r="J37" s="8"/>
    </row>
    <row r="38" spans="2:10" x14ac:dyDescent="0.25">
      <c r="B38" s="6"/>
      <c r="C38" s="7"/>
      <c r="D38" s="401" t="s">
        <v>1558</v>
      </c>
      <c r="E38" s="402"/>
      <c r="F38" s="402"/>
      <c r="G38" s="402"/>
      <c r="H38" s="402"/>
      <c r="I38" s="7"/>
      <c r="J38" s="8"/>
    </row>
    <row r="39" spans="2:10" x14ac:dyDescent="0.25">
      <c r="B39" s="6"/>
      <c r="C39" s="7"/>
      <c r="D39" s="117"/>
      <c r="E39" s="117"/>
      <c r="F39" s="117"/>
      <c r="G39" s="117"/>
      <c r="H39" s="117"/>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847A75"/>
    <pageSetUpPr fitToPage="1"/>
  </sheetPr>
  <dimension ref="A1:T70"/>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1616</v>
      </c>
      <c r="D9" s="24"/>
      <c r="E9" s="24"/>
      <c r="F9" s="24"/>
      <c r="G9" s="24"/>
      <c r="H9" s="24"/>
      <c r="I9" s="7"/>
      <c r="J9" s="8"/>
      <c r="M9" s="22"/>
      <c r="N9" s="7"/>
    </row>
    <row r="10" spans="1:14" x14ac:dyDescent="0.25">
      <c r="B10" s="6"/>
      <c r="C10" s="23" t="s">
        <v>1617</v>
      </c>
      <c r="D10" s="29"/>
      <c r="E10" s="29"/>
      <c r="F10" s="24"/>
      <c r="G10" s="24"/>
      <c r="H10" s="24"/>
      <c r="I10" s="7"/>
      <c r="J10" s="8"/>
      <c r="M10" s="22"/>
      <c r="N10" s="7"/>
    </row>
    <row r="11" spans="1:14" x14ac:dyDescent="0.25">
      <c r="B11" s="6"/>
      <c r="C11" s="23" t="s">
        <v>1618</v>
      </c>
      <c r="D11" s="24"/>
      <c r="E11" s="24"/>
      <c r="F11" s="24"/>
      <c r="G11" s="24"/>
      <c r="H11" s="24"/>
      <c r="I11" s="7"/>
      <c r="J11" s="8"/>
      <c r="M11" s="22"/>
      <c r="N11" s="22"/>
    </row>
    <row r="12" spans="1:14" x14ac:dyDescent="0.25">
      <c r="B12" s="6"/>
      <c r="C12" s="23"/>
      <c r="D12" s="23" t="s">
        <v>1619</v>
      </c>
      <c r="E12" s="24"/>
      <c r="F12" s="24"/>
      <c r="G12" s="24"/>
      <c r="H12" s="24"/>
      <c r="I12" s="7"/>
      <c r="J12" s="8"/>
      <c r="M12" s="22"/>
      <c r="N12" s="22"/>
    </row>
    <row r="13" spans="1:14" x14ac:dyDescent="0.25">
      <c r="B13" s="6"/>
      <c r="C13" s="23"/>
      <c r="D13" s="23" t="s">
        <v>1620</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1621</v>
      </c>
      <c r="D17" s="23"/>
      <c r="E17" s="23"/>
      <c r="F17" s="28"/>
      <c r="G17" s="28"/>
      <c r="H17" s="28"/>
      <c r="I17" s="28"/>
      <c r="J17" s="8"/>
      <c r="M17" s="22"/>
      <c r="N17" s="23"/>
    </row>
    <row r="18" spans="2:14" s="2" customFormat="1" x14ac:dyDescent="0.25">
      <c r="B18" s="6"/>
      <c r="C18" s="29" t="s">
        <v>1622</v>
      </c>
      <c r="D18" s="29"/>
      <c r="E18" s="24"/>
      <c r="F18" s="28"/>
      <c r="G18" s="28"/>
      <c r="H18" s="28"/>
      <c r="I18" s="28"/>
      <c r="J18" s="8"/>
      <c r="M18" s="22"/>
      <c r="N18" s="23"/>
    </row>
    <row r="19" spans="2:14" s="2" customFormat="1" x14ac:dyDescent="0.25">
      <c r="B19" s="6"/>
      <c r="C19" s="23" t="s">
        <v>1623</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1624</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1625</v>
      </c>
      <c r="D24" s="23"/>
      <c r="E24" s="23"/>
      <c r="F24" s="31"/>
      <c r="G24" s="31"/>
      <c r="H24" s="31"/>
      <c r="I24" s="14"/>
      <c r="J24" s="8"/>
    </row>
    <row r="25" spans="2:14" s="2" customFormat="1" ht="15" customHeight="1" x14ac:dyDescent="0.25">
      <c r="B25" s="6"/>
      <c r="C25" s="405" t="s">
        <v>1627</v>
      </c>
      <c r="D25" s="405"/>
      <c r="E25" s="405"/>
      <c r="F25" s="405"/>
      <c r="G25" s="405"/>
      <c r="H25" s="405"/>
      <c r="I25" s="14"/>
      <c r="J25" s="8"/>
    </row>
    <row r="26" spans="2:14" s="2" customFormat="1" x14ac:dyDescent="0.25">
      <c r="B26" s="6"/>
      <c r="C26" s="405"/>
      <c r="D26" s="405"/>
      <c r="E26" s="405"/>
      <c r="F26" s="405"/>
      <c r="G26" s="405"/>
      <c r="H26" s="405"/>
      <c r="I26" s="14"/>
      <c r="J26" s="8"/>
    </row>
    <row r="27" spans="2:14" s="2" customFormat="1" x14ac:dyDescent="0.25">
      <c r="B27" s="6"/>
      <c r="C27" s="405" t="s">
        <v>1626</v>
      </c>
      <c r="D27" s="405"/>
      <c r="E27" s="405"/>
      <c r="F27" s="405"/>
      <c r="G27" s="405"/>
      <c r="H27" s="405"/>
      <c r="I27" s="14"/>
      <c r="J27" s="8"/>
    </row>
    <row r="28" spans="2:14" s="2" customFormat="1" x14ac:dyDescent="0.25">
      <c r="B28" s="6"/>
      <c r="C28" s="405"/>
      <c r="D28" s="405"/>
      <c r="E28" s="405"/>
      <c r="F28" s="405"/>
      <c r="G28" s="405"/>
      <c r="H28" s="405"/>
      <c r="I28" s="14"/>
      <c r="J28" s="8"/>
    </row>
    <row r="29" spans="2:14" s="2" customFormat="1" x14ac:dyDescent="0.25">
      <c r="B29" s="6"/>
      <c r="C29" s="405" t="s">
        <v>1628</v>
      </c>
      <c r="D29" s="405"/>
      <c r="E29" s="405"/>
      <c r="F29" s="405"/>
      <c r="G29" s="405"/>
      <c r="H29" s="405"/>
      <c r="I29" s="14"/>
      <c r="J29" s="8"/>
    </row>
    <row r="30" spans="2:14" s="2" customFormat="1" x14ac:dyDescent="0.25">
      <c r="B30" s="6"/>
      <c r="C30" s="405"/>
      <c r="D30" s="405"/>
      <c r="E30" s="405"/>
      <c r="F30" s="405"/>
      <c r="G30" s="405"/>
      <c r="H30" s="405"/>
      <c r="I30" s="14"/>
      <c r="J30" s="8"/>
    </row>
    <row r="31" spans="2:14" s="2" customFormat="1" x14ac:dyDescent="0.25">
      <c r="B31" s="6"/>
      <c r="C31" s="23" t="s">
        <v>1632</v>
      </c>
      <c r="D31" s="23"/>
      <c r="E31" s="23"/>
      <c r="F31" s="31"/>
      <c r="G31" s="31"/>
      <c r="H31" s="31"/>
      <c r="I31" s="14"/>
      <c r="J31" s="8"/>
    </row>
    <row r="32" spans="2:14" s="2" customFormat="1" x14ac:dyDescent="0.25">
      <c r="B32" s="6"/>
      <c r="C32" s="23"/>
      <c r="D32" s="23" t="s">
        <v>1629</v>
      </c>
      <c r="E32" s="23"/>
      <c r="F32" s="31"/>
      <c r="G32" s="31"/>
      <c r="H32" s="31"/>
      <c r="I32" s="14"/>
      <c r="J32" s="8"/>
    </row>
    <row r="33" spans="2:20" s="2" customFormat="1" x14ac:dyDescent="0.25">
      <c r="B33" s="6"/>
      <c r="C33" s="23"/>
      <c r="D33" s="23" t="s">
        <v>1630</v>
      </c>
      <c r="E33" s="23"/>
      <c r="F33" s="31"/>
      <c r="G33" s="31"/>
      <c r="H33" s="31"/>
      <c r="I33" s="14"/>
      <c r="J33" s="8"/>
    </row>
    <row r="34" spans="2:20" s="2" customFormat="1" x14ac:dyDescent="0.25">
      <c r="B34" s="6"/>
      <c r="C34" s="23"/>
      <c r="D34" s="23" t="s">
        <v>1631</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06" t="s">
        <v>37</v>
      </c>
      <c r="B1" s="407"/>
      <c r="C1" s="407"/>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1602</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66</v>
      </c>
      <c r="D24" s="59"/>
    </row>
    <row r="25" spans="1:31" ht="14.45" customHeight="1" x14ac:dyDescent="0.25">
      <c r="A25" s="171" t="s">
        <v>1609</v>
      </c>
      <c r="B25" s="52"/>
      <c r="C25" s="53"/>
      <c r="D25" s="59"/>
    </row>
    <row r="26" spans="1:31" ht="38.25" customHeight="1" x14ac:dyDescent="0.25">
      <c r="A26" s="54"/>
      <c r="B26" s="55" t="s">
        <v>67</v>
      </c>
      <c r="C26" s="58" t="s">
        <v>68</v>
      </c>
      <c r="D26" s="59"/>
    </row>
    <row r="27" spans="1:31" ht="14.45" customHeight="1" x14ac:dyDescent="0.25">
      <c r="A27" s="52" t="s">
        <v>69</v>
      </c>
      <c r="B27" s="52"/>
      <c r="C27" s="53"/>
    </row>
    <row r="28" spans="1:31" ht="34.5" customHeight="1" x14ac:dyDescent="0.25">
      <c r="A28" s="54"/>
      <c r="B28" s="55" t="s">
        <v>70</v>
      </c>
      <c r="C28" s="58" t="s">
        <v>71</v>
      </c>
    </row>
    <row r="29" spans="1:31" x14ac:dyDescent="0.25">
      <c r="A29" s="171" t="s">
        <v>1606</v>
      </c>
      <c r="B29" s="171"/>
      <c r="C29" s="172"/>
    </row>
    <row r="30" spans="1:31" ht="60" x14ac:dyDescent="0.25">
      <c r="A30" s="173"/>
      <c r="B30" s="174" t="s">
        <v>1604</v>
      </c>
      <c r="C30" s="58" t="s">
        <v>1603</v>
      </c>
    </row>
    <row r="31" spans="1:31" x14ac:dyDescent="0.25">
      <c r="A31" s="171" t="s">
        <v>1605</v>
      </c>
      <c r="B31" s="171"/>
      <c r="C31" s="172"/>
    </row>
    <row r="32" spans="1:31" ht="30" x14ac:dyDescent="0.25">
      <c r="A32" s="173"/>
      <c r="B32" s="174" t="s">
        <v>1607</v>
      </c>
      <c r="C32" s="58" t="s">
        <v>1608</v>
      </c>
    </row>
    <row r="33" spans="1:3" x14ac:dyDescent="0.25">
      <c r="A33" s="171" t="s">
        <v>1610</v>
      </c>
      <c r="B33" s="171"/>
      <c r="C33" s="172"/>
    </row>
    <row r="34" spans="1:3" ht="30" x14ac:dyDescent="0.25">
      <c r="A34" s="173"/>
      <c r="B34" s="174" t="s">
        <v>1615</v>
      </c>
      <c r="C34" s="58" t="s">
        <v>1614</v>
      </c>
    </row>
    <row r="38" spans="1:3" x14ac:dyDescent="0.25">
      <c r="C38" s="17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E36E00"/>
  </sheetPr>
  <dimension ref="A1:N413"/>
  <sheetViews>
    <sheetView topLeftCell="A190" zoomScale="85" zoomScaleNormal="85" workbookViewId="0">
      <selection activeCell="A36" sqref="A36:XFD36"/>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7" width="41.7109375" style="66" customWidth="1"/>
    <col min="8" max="8" width="7.28515625" style="66" customWidth="1"/>
    <col min="9" max="9" width="71.85546875" style="66" customWidth="1"/>
    <col min="10" max="11" width="47.7109375" style="66" customWidth="1"/>
    <col min="12" max="12" width="7.28515625" style="66" customWidth="1"/>
    <col min="13" max="14" width="25.7109375" style="66" customWidth="1"/>
    <col min="15" max="16384" width="8.85546875" style="96"/>
  </cols>
  <sheetData>
    <row r="1" spans="1:14" ht="31.5" x14ac:dyDescent="0.25">
      <c r="A1" s="376" t="s">
        <v>1559</v>
      </c>
      <c r="B1" s="376"/>
      <c r="F1" s="168" t="s">
        <v>1611</v>
      </c>
      <c r="I1" s="376"/>
    </row>
    <row r="2" spans="1:14" ht="15.75" thickBot="1" x14ac:dyDescent="0.3">
      <c r="B2" s="377"/>
      <c r="C2" s="377"/>
    </row>
    <row r="3" spans="1:14" ht="19.5" thickBot="1" x14ac:dyDescent="0.3">
      <c r="A3" s="378"/>
      <c r="B3" s="68" t="s">
        <v>72</v>
      </c>
      <c r="C3" s="69" t="s">
        <v>2391</v>
      </c>
      <c r="D3" s="378"/>
      <c r="E3" s="378"/>
      <c r="G3" s="378"/>
    </row>
    <row r="4" spans="1:14" ht="15.75" thickBot="1" x14ac:dyDescent="0.3"/>
    <row r="5" spans="1:14" ht="18.75" x14ac:dyDescent="0.25">
      <c r="A5" s="379"/>
      <c r="B5" s="380" t="s">
        <v>74</v>
      </c>
      <c r="C5" s="379"/>
      <c r="E5" s="72"/>
      <c r="F5" s="72"/>
    </row>
    <row r="6" spans="1:14" x14ac:dyDescent="0.25">
      <c r="B6" s="381" t="s">
        <v>75</v>
      </c>
    </row>
    <row r="7" spans="1:14" x14ac:dyDescent="0.25">
      <c r="B7" s="382" t="s">
        <v>76</v>
      </c>
    </row>
    <row r="8" spans="1:14" x14ac:dyDescent="0.25">
      <c r="B8" s="382" t="s">
        <v>77</v>
      </c>
      <c r="F8" s="66" t="s">
        <v>78</v>
      </c>
    </row>
    <row r="9" spans="1:14" x14ac:dyDescent="0.25">
      <c r="B9" s="381" t="s">
        <v>79</v>
      </c>
    </row>
    <row r="10" spans="1:14" x14ac:dyDescent="0.25">
      <c r="B10" s="381" t="s">
        <v>80</v>
      </c>
    </row>
    <row r="11" spans="1:14" ht="15.75" thickBot="1" x14ac:dyDescent="0.3">
      <c r="B11" s="383" t="s">
        <v>81</v>
      </c>
    </row>
    <row r="12" spans="1:14" x14ac:dyDescent="0.25">
      <c r="B12" s="384"/>
    </row>
    <row r="13" spans="1:14" s="435" customFormat="1" ht="37.5" x14ac:dyDescent="0.25">
      <c r="A13" s="76" t="s">
        <v>82</v>
      </c>
      <c r="B13" s="76" t="s">
        <v>75</v>
      </c>
      <c r="C13" s="432"/>
      <c r="D13" s="432"/>
      <c r="E13" s="432"/>
      <c r="F13" s="432"/>
      <c r="G13" s="433"/>
      <c r="H13" s="434"/>
      <c r="I13" s="434"/>
      <c r="J13" s="434"/>
      <c r="K13" s="434"/>
      <c r="L13" s="434"/>
      <c r="M13" s="434"/>
      <c r="N13" s="434"/>
    </row>
    <row r="14" spans="1:14" x14ac:dyDescent="0.25">
      <c r="A14" s="66" t="s">
        <v>83</v>
      </c>
      <c r="B14" s="79" t="s">
        <v>0</v>
      </c>
      <c r="C14" s="66" t="s">
        <v>598</v>
      </c>
      <c r="E14" s="72"/>
      <c r="F14" s="72"/>
    </row>
    <row r="15" spans="1:14" x14ac:dyDescent="0.25">
      <c r="A15" s="66" t="s">
        <v>85</v>
      </c>
      <c r="B15" s="79" t="s">
        <v>86</v>
      </c>
      <c r="C15" s="66" t="s">
        <v>2392</v>
      </c>
      <c r="E15" s="72"/>
      <c r="F15" s="72"/>
    </row>
    <row r="16" spans="1:14" x14ac:dyDescent="0.25">
      <c r="A16" s="66" t="s">
        <v>87</v>
      </c>
      <c r="B16" s="79" t="s">
        <v>88</v>
      </c>
      <c r="C16" s="66" t="s">
        <v>2426</v>
      </c>
      <c r="E16" s="72"/>
      <c r="F16" s="72"/>
    </row>
    <row r="17" spans="1:14" x14ac:dyDescent="0.25">
      <c r="A17" s="66" t="s">
        <v>89</v>
      </c>
      <c r="B17" s="79" t="s">
        <v>90</v>
      </c>
      <c r="C17" s="363" t="s">
        <v>2425</v>
      </c>
      <c r="E17" s="72"/>
      <c r="F17" s="72"/>
    </row>
    <row r="18" spans="1:14" outlineLevel="1" x14ac:dyDescent="0.25">
      <c r="A18" s="66" t="s">
        <v>91</v>
      </c>
      <c r="B18" s="80" t="s">
        <v>92</v>
      </c>
      <c r="E18" s="72"/>
      <c r="F18" s="72"/>
    </row>
    <row r="19" spans="1:14" outlineLevel="1" x14ac:dyDescent="0.25">
      <c r="A19" s="66" t="s">
        <v>93</v>
      </c>
      <c r="B19" s="80" t="s">
        <v>94</v>
      </c>
      <c r="E19" s="72"/>
      <c r="F19" s="72"/>
    </row>
    <row r="20" spans="1:14" outlineLevel="1" x14ac:dyDescent="0.25">
      <c r="A20" s="66" t="s">
        <v>95</v>
      </c>
      <c r="B20" s="80"/>
      <c r="E20" s="72"/>
      <c r="F20" s="72"/>
    </row>
    <row r="21" spans="1:14" outlineLevel="1" x14ac:dyDescent="0.25">
      <c r="A21" s="66" t="s">
        <v>96</v>
      </c>
      <c r="B21" s="80"/>
      <c r="E21" s="72"/>
      <c r="F21" s="72"/>
    </row>
    <row r="22" spans="1:14" outlineLevel="1" x14ac:dyDescent="0.25">
      <c r="A22" s="66" t="s">
        <v>97</v>
      </c>
      <c r="B22" s="80"/>
      <c r="E22" s="72"/>
      <c r="F22" s="72"/>
    </row>
    <row r="23" spans="1:14" outlineLevel="1" x14ac:dyDescent="0.25">
      <c r="A23" s="66" t="s">
        <v>98</v>
      </c>
      <c r="B23" s="80"/>
      <c r="E23" s="72"/>
      <c r="F23" s="72"/>
    </row>
    <row r="24" spans="1:14" outlineLevel="1" x14ac:dyDescent="0.25">
      <c r="A24" s="66" t="s">
        <v>99</v>
      </c>
      <c r="B24" s="80"/>
      <c r="E24" s="72"/>
      <c r="F24" s="72"/>
    </row>
    <row r="25" spans="1:14" outlineLevel="1" x14ac:dyDescent="0.25">
      <c r="A25" s="66" t="s">
        <v>100</v>
      </c>
      <c r="B25" s="80"/>
      <c r="E25" s="72"/>
      <c r="F25" s="72"/>
    </row>
    <row r="26" spans="1:14" s="435" customFormat="1" ht="18.75" x14ac:dyDescent="0.25">
      <c r="A26" s="432"/>
      <c r="B26" s="76" t="s">
        <v>76</v>
      </c>
      <c r="C26" s="432"/>
      <c r="D26" s="432"/>
      <c r="E26" s="432"/>
      <c r="F26" s="432"/>
      <c r="G26" s="433"/>
      <c r="H26" s="434"/>
      <c r="I26" s="434"/>
      <c r="J26" s="434"/>
      <c r="K26" s="434"/>
      <c r="L26" s="434"/>
      <c r="M26" s="434"/>
      <c r="N26" s="434"/>
    </row>
    <row r="27" spans="1:14" x14ac:dyDescent="0.25">
      <c r="A27" s="66" t="s">
        <v>101</v>
      </c>
      <c r="B27" s="387" t="s">
        <v>102</v>
      </c>
      <c r="C27" s="66" t="s">
        <v>2393</v>
      </c>
      <c r="D27" s="81"/>
      <c r="E27" s="81"/>
      <c r="F27" s="81"/>
    </row>
    <row r="28" spans="1:14" x14ac:dyDescent="0.25">
      <c r="A28" s="66" t="s">
        <v>103</v>
      </c>
      <c r="B28" s="387" t="s">
        <v>104</v>
      </c>
      <c r="C28" s="66" t="s">
        <v>2393</v>
      </c>
      <c r="D28" s="81"/>
      <c r="E28" s="81"/>
      <c r="F28" s="81"/>
    </row>
    <row r="29" spans="1:14" ht="30" x14ac:dyDescent="0.25">
      <c r="A29" s="66" t="s">
        <v>105</v>
      </c>
      <c r="B29" s="387" t="s">
        <v>106</v>
      </c>
      <c r="C29" s="66" t="s">
        <v>2427</v>
      </c>
      <c r="E29" s="81"/>
      <c r="F29" s="81"/>
    </row>
    <row r="30" spans="1:14" outlineLevel="1" x14ac:dyDescent="0.25">
      <c r="A30" s="66" t="s">
        <v>107</v>
      </c>
      <c r="B30" s="387"/>
      <c r="E30" s="81"/>
      <c r="F30" s="81"/>
    </row>
    <row r="31" spans="1:14" outlineLevel="1" x14ac:dyDescent="0.25">
      <c r="A31" s="66" t="s">
        <v>108</v>
      </c>
      <c r="B31" s="387"/>
      <c r="E31" s="81"/>
      <c r="F31" s="81"/>
    </row>
    <row r="32" spans="1:14" outlineLevel="1" x14ac:dyDescent="0.25">
      <c r="A32" s="66" t="s">
        <v>109</v>
      </c>
      <c r="B32" s="387"/>
      <c r="E32" s="81"/>
      <c r="F32" s="81"/>
    </row>
    <row r="33" spans="1:14" outlineLevel="1" x14ac:dyDescent="0.25">
      <c r="A33" s="66" t="s">
        <v>110</v>
      </c>
      <c r="B33" s="387"/>
      <c r="E33" s="81"/>
      <c r="F33" s="81"/>
    </row>
    <row r="34" spans="1:14" outlineLevel="1" x14ac:dyDescent="0.25">
      <c r="A34" s="66" t="s">
        <v>111</v>
      </c>
      <c r="B34" s="387"/>
      <c r="E34" s="81"/>
      <c r="F34" s="81"/>
    </row>
    <row r="35" spans="1:14" outlineLevel="1" x14ac:dyDescent="0.25">
      <c r="A35" s="66" t="s">
        <v>112</v>
      </c>
      <c r="B35" s="82"/>
      <c r="E35" s="81"/>
      <c r="F35" s="81"/>
    </row>
    <row r="36" spans="1:14" s="435" customFormat="1" ht="18.75" x14ac:dyDescent="0.25">
      <c r="A36" s="76"/>
      <c r="B36" s="76" t="s">
        <v>77</v>
      </c>
      <c r="C36" s="76"/>
      <c r="D36" s="432"/>
      <c r="E36" s="432"/>
      <c r="F36" s="432"/>
      <c r="G36" s="433"/>
      <c r="H36" s="434"/>
      <c r="I36" s="434"/>
      <c r="J36" s="434"/>
      <c r="K36" s="434"/>
      <c r="L36" s="434"/>
      <c r="M36" s="434"/>
      <c r="N36" s="434"/>
    </row>
    <row r="37" spans="1:14" ht="15" customHeight="1" x14ac:dyDescent="0.25">
      <c r="A37" s="83"/>
      <c r="B37" s="84" t="s">
        <v>113</v>
      </c>
      <c r="C37" s="83" t="s">
        <v>114</v>
      </c>
      <c r="D37" s="85"/>
      <c r="E37" s="85"/>
      <c r="F37" s="85"/>
      <c r="G37" s="83"/>
    </row>
    <row r="38" spans="1:14" x14ac:dyDescent="0.25">
      <c r="A38" s="66" t="s">
        <v>4</v>
      </c>
      <c r="B38" s="81" t="s">
        <v>1408</v>
      </c>
      <c r="C38" s="163">
        <v>11393.12399</v>
      </c>
      <c r="F38" s="81"/>
    </row>
    <row r="39" spans="1:14" x14ac:dyDescent="0.25">
      <c r="A39" s="66" t="s">
        <v>115</v>
      </c>
      <c r="B39" s="81" t="s">
        <v>116</v>
      </c>
      <c r="C39" s="163">
        <v>9792.0427799999998</v>
      </c>
      <c r="F39" s="81"/>
      <c r="N39" s="96"/>
    </row>
    <row r="40" spans="1:14" outlineLevel="1" x14ac:dyDescent="0.25">
      <c r="A40" s="66" t="s">
        <v>117</v>
      </c>
      <c r="B40" s="87" t="s">
        <v>118</v>
      </c>
      <c r="C40" s="163">
        <v>13742.826779999999</v>
      </c>
      <c r="F40" s="81"/>
      <c r="N40" s="96"/>
    </row>
    <row r="41" spans="1:14" outlineLevel="1" x14ac:dyDescent="0.25">
      <c r="A41" s="66" t="s">
        <v>120</v>
      </c>
      <c r="B41" s="87" t="s">
        <v>121</v>
      </c>
      <c r="C41" s="163">
        <v>10862.54242</v>
      </c>
      <c r="F41" s="81"/>
      <c r="N41" s="96"/>
    </row>
    <row r="42" spans="1:14" outlineLevel="1" x14ac:dyDescent="0.25">
      <c r="A42" s="66" t="s">
        <v>122</v>
      </c>
      <c r="B42" s="87"/>
      <c r="C42" s="163"/>
      <c r="F42" s="81"/>
      <c r="N42" s="96"/>
    </row>
    <row r="43" spans="1:14" outlineLevel="1" x14ac:dyDescent="0.25">
      <c r="A43" s="96" t="s">
        <v>1634</v>
      </c>
      <c r="B43" s="81"/>
      <c r="F43" s="81"/>
      <c r="N43" s="96"/>
    </row>
    <row r="44" spans="1:14" ht="15" customHeight="1" x14ac:dyDescent="0.25">
      <c r="A44" s="83"/>
      <c r="B44" s="84" t="s">
        <v>123</v>
      </c>
      <c r="C44" s="111" t="s">
        <v>1409</v>
      </c>
      <c r="D44" s="83" t="s">
        <v>124</v>
      </c>
      <c r="E44" s="85"/>
      <c r="F44" s="83" t="s">
        <v>125</v>
      </c>
      <c r="G44" s="83" t="s">
        <v>126</v>
      </c>
      <c r="N44" s="96"/>
    </row>
    <row r="45" spans="1:14" x14ac:dyDescent="0.25">
      <c r="A45" s="66" t="s">
        <v>8</v>
      </c>
      <c r="B45" s="81" t="s">
        <v>127</v>
      </c>
      <c r="C45" s="157"/>
      <c r="D45" s="157">
        <f>IF(OR(C38="[For completion]",C39="[For completion]"),"Please complete G.3.1.1 and G.3.1.2",(C38/C39-1))</f>
        <v>0.16350839615102264</v>
      </c>
      <c r="E45" s="157"/>
      <c r="F45" s="157" t="s">
        <v>84</v>
      </c>
      <c r="G45" s="66" t="s">
        <v>119</v>
      </c>
      <c r="N45" s="96"/>
    </row>
    <row r="46" spans="1:14" outlineLevel="1" x14ac:dyDescent="0.25">
      <c r="A46" s="66" t="s">
        <v>128</v>
      </c>
      <c r="B46" s="80" t="s">
        <v>129</v>
      </c>
      <c r="C46" s="157"/>
      <c r="D46" s="157"/>
      <c r="E46" s="157"/>
      <c r="F46" s="157"/>
      <c r="G46" s="97"/>
      <c r="N46" s="96"/>
    </row>
    <row r="47" spans="1:14" outlineLevel="1" x14ac:dyDescent="0.25">
      <c r="A47" s="66" t="s">
        <v>130</v>
      </c>
      <c r="B47" s="80" t="s">
        <v>131</v>
      </c>
      <c r="C47" s="157">
        <v>0.02</v>
      </c>
      <c r="D47" s="157"/>
      <c r="E47" s="157"/>
      <c r="F47" s="157"/>
      <c r="G47" s="97"/>
      <c r="N47" s="96"/>
    </row>
    <row r="48" spans="1:14" outlineLevel="1" x14ac:dyDescent="0.25">
      <c r="A48" s="66" t="s">
        <v>132</v>
      </c>
      <c r="B48" s="80"/>
      <c r="C48" s="97"/>
      <c r="D48" s="97"/>
      <c r="E48" s="97"/>
      <c r="F48" s="97"/>
      <c r="G48" s="97"/>
      <c r="N48" s="96"/>
    </row>
    <row r="49" spans="1:14" outlineLevel="1" x14ac:dyDescent="0.25">
      <c r="A49" s="66" t="s">
        <v>133</v>
      </c>
      <c r="B49" s="80"/>
      <c r="C49" s="97"/>
      <c r="D49" s="97"/>
      <c r="E49" s="97"/>
      <c r="F49" s="97"/>
      <c r="G49" s="97"/>
      <c r="N49" s="96"/>
    </row>
    <row r="50" spans="1:14" outlineLevel="1" x14ac:dyDescent="0.25">
      <c r="A50" s="66" t="s">
        <v>134</v>
      </c>
      <c r="B50" s="80"/>
      <c r="C50" s="97"/>
      <c r="D50" s="97"/>
      <c r="E50" s="97"/>
      <c r="F50" s="97"/>
      <c r="G50" s="97"/>
      <c r="N50" s="96"/>
    </row>
    <row r="51" spans="1:14" outlineLevel="1" x14ac:dyDescent="0.25">
      <c r="A51" s="66" t="s">
        <v>135</v>
      </c>
      <c r="B51" s="80"/>
      <c r="C51" s="97"/>
      <c r="D51" s="97"/>
      <c r="E51" s="97"/>
      <c r="F51" s="97"/>
      <c r="G51" s="97"/>
      <c r="N51" s="96"/>
    </row>
    <row r="52" spans="1:14" ht="15" customHeight="1" x14ac:dyDescent="0.25">
      <c r="A52" s="83"/>
      <c r="B52" s="84" t="s">
        <v>136</v>
      </c>
      <c r="C52" s="83" t="s">
        <v>114</v>
      </c>
      <c r="D52" s="83"/>
      <c r="E52" s="85"/>
      <c r="F52" s="83" t="s">
        <v>137</v>
      </c>
      <c r="G52" s="83"/>
      <c r="N52" s="96"/>
    </row>
    <row r="53" spans="1:14" x14ac:dyDescent="0.25">
      <c r="A53" s="66" t="s">
        <v>138</v>
      </c>
      <c r="B53" s="81" t="s">
        <v>139</v>
      </c>
      <c r="C53" s="163">
        <v>0</v>
      </c>
      <c r="E53" s="89"/>
      <c r="F53" s="176">
        <f>IF($C$58=0,"",IF(C53="[for completion]","",C53/$C$58))</f>
        <v>0</v>
      </c>
      <c r="G53" s="90"/>
      <c r="N53" s="96"/>
    </row>
    <row r="54" spans="1:14" x14ac:dyDescent="0.25">
      <c r="A54" s="66" t="s">
        <v>140</v>
      </c>
      <c r="B54" s="81" t="s">
        <v>141</v>
      </c>
      <c r="C54" s="163">
        <v>11393.123985</v>
      </c>
      <c r="E54" s="89"/>
      <c r="F54" s="176">
        <f>IF($C$58=0,"",IF(C54="[for completion]","",C54/$C$58))</f>
        <v>1</v>
      </c>
      <c r="G54" s="90"/>
      <c r="N54" s="96"/>
    </row>
    <row r="55" spans="1:14" x14ac:dyDescent="0.25">
      <c r="A55" s="66" t="s">
        <v>142</v>
      </c>
      <c r="B55" s="81" t="s">
        <v>143</v>
      </c>
      <c r="C55" s="163">
        <v>0</v>
      </c>
      <c r="E55" s="89"/>
      <c r="F55" s="180">
        <f t="shared" ref="F55:F56" si="0">IF($C$58=0,"",IF(C55="[for completion]","",C55/$C$58))</f>
        <v>0</v>
      </c>
      <c r="G55" s="90"/>
      <c r="N55" s="96"/>
    </row>
    <row r="56" spans="1:14" x14ac:dyDescent="0.25">
      <c r="A56" s="66" t="s">
        <v>144</v>
      </c>
      <c r="B56" s="81" t="s">
        <v>145</v>
      </c>
      <c r="C56" s="163">
        <v>0</v>
      </c>
      <c r="E56" s="89"/>
      <c r="F56" s="180">
        <f t="shared" si="0"/>
        <v>0</v>
      </c>
      <c r="G56" s="90"/>
      <c r="N56" s="96"/>
    </row>
    <row r="57" spans="1:14" x14ac:dyDescent="0.25">
      <c r="A57" s="66" t="s">
        <v>146</v>
      </c>
      <c r="B57" s="66" t="s">
        <v>147</v>
      </c>
      <c r="C57" s="163">
        <v>0</v>
      </c>
      <c r="E57" s="89"/>
      <c r="F57" s="176">
        <f>IF($C$58=0,"",IF(C57="[for completion]","",C57/$C$58))</f>
        <v>0</v>
      </c>
      <c r="G57" s="90"/>
      <c r="N57" s="96"/>
    </row>
    <row r="58" spans="1:14" x14ac:dyDescent="0.25">
      <c r="A58" s="66" t="s">
        <v>148</v>
      </c>
      <c r="B58" s="91" t="s">
        <v>149</v>
      </c>
      <c r="C58" s="165">
        <f>SUM(C53:C57)</f>
        <v>11393.123985</v>
      </c>
      <c r="D58" s="89"/>
      <c r="E58" s="89"/>
      <c r="F58" s="177">
        <f>SUM(F53:F57)</f>
        <v>1</v>
      </c>
      <c r="G58" s="90"/>
      <c r="N58" s="96"/>
    </row>
    <row r="59" spans="1:14" outlineLevel="1" x14ac:dyDescent="0.25">
      <c r="A59" s="66" t="s">
        <v>150</v>
      </c>
      <c r="B59" s="93" t="s">
        <v>151</v>
      </c>
      <c r="C59" s="163"/>
      <c r="E59" s="89"/>
      <c r="F59" s="176">
        <f t="shared" ref="F59:F64" si="1">IF($C$58=0,"",IF(C59="[for completion]","",C59/$C$58))</f>
        <v>0</v>
      </c>
      <c r="G59" s="90"/>
      <c r="N59" s="96"/>
    </row>
    <row r="60" spans="1:14" outlineLevel="1" x14ac:dyDescent="0.25">
      <c r="A60" s="66" t="s">
        <v>152</v>
      </c>
      <c r="B60" s="93" t="s">
        <v>151</v>
      </c>
      <c r="C60" s="163"/>
      <c r="E60" s="89"/>
      <c r="F60" s="176">
        <f t="shared" si="1"/>
        <v>0</v>
      </c>
      <c r="G60" s="90"/>
      <c r="N60" s="96"/>
    </row>
    <row r="61" spans="1:14" outlineLevel="1" x14ac:dyDescent="0.25">
      <c r="A61" s="66" t="s">
        <v>153</v>
      </c>
      <c r="B61" s="93" t="s">
        <v>151</v>
      </c>
      <c r="C61" s="163"/>
      <c r="E61" s="89"/>
      <c r="F61" s="176">
        <f t="shared" si="1"/>
        <v>0</v>
      </c>
      <c r="G61" s="90"/>
      <c r="N61" s="96"/>
    </row>
    <row r="62" spans="1:14" outlineLevel="1" x14ac:dyDescent="0.25">
      <c r="A62" s="66" t="s">
        <v>154</v>
      </c>
      <c r="B62" s="93" t="s">
        <v>151</v>
      </c>
      <c r="C62" s="163"/>
      <c r="E62" s="89"/>
      <c r="F62" s="176">
        <f t="shared" si="1"/>
        <v>0</v>
      </c>
      <c r="G62" s="90"/>
      <c r="N62" s="96"/>
    </row>
    <row r="63" spans="1:14" outlineLevel="1" x14ac:dyDescent="0.25">
      <c r="A63" s="66" t="s">
        <v>155</v>
      </c>
      <c r="B63" s="93" t="s">
        <v>151</v>
      </c>
      <c r="C63" s="163"/>
      <c r="E63" s="89"/>
      <c r="F63" s="176">
        <f t="shared" si="1"/>
        <v>0</v>
      </c>
      <c r="G63" s="90"/>
      <c r="N63" s="96"/>
    </row>
    <row r="64" spans="1:14" outlineLevel="1" x14ac:dyDescent="0.25">
      <c r="A64" s="66" t="s">
        <v>156</v>
      </c>
      <c r="B64" s="93" t="s">
        <v>151</v>
      </c>
      <c r="C64" s="388"/>
      <c r="D64" s="96"/>
      <c r="E64" s="96"/>
      <c r="F64" s="176">
        <f t="shared" si="1"/>
        <v>0</v>
      </c>
      <c r="G64" s="92"/>
      <c r="N64" s="96"/>
    </row>
    <row r="65" spans="1:14" ht="15" customHeight="1" x14ac:dyDescent="0.25">
      <c r="A65" s="83"/>
      <c r="B65" s="84" t="s">
        <v>157</v>
      </c>
      <c r="C65" s="111" t="s">
        <v>1418</v>
      </c>
      <c r="D65" s="111" t="s">
        <v>1419</v>
      </c>
      <c r="E65" s="85"/>
      <c r="F65" s="83" t="s">
        <v>158</v>
      </c>
      <c r="G65" s="389" t="s">
        <v>159</v>
      </c>
      <c r="N65" s="96"/>
    </row>
    <row r="66" spans="1:14" x14ac:dyDescent="0.25">
      <c r="A66" s="66" t="s">
        <v>160</v>
      </c>
      <c r="B66" s="81" t="s">
        <v>1491</v>
      </c>
      <c r="C66" s="166">
        <v>6.6373369999999996</v>
      </c>
      <c r="D66" s="166" t="s">
        <v>1391</v>
      </c>
      <c r="E66" s="79"/>
      <c r="F66" s="82"/>
      <c r="G66" s="79"/>
      <c r="N66" s="96"/>
    </row>
    <row r="67" spans="1:14" x14ac:dyDescent="0.25">
      <c r="B67" s="81"/>
      <c r="E67" s="79"/>
      <c r="F67" s="82"/>
      <c r="G67" s="79"/>
      <c r="N67" s="96"/>
    </row>
    <row r="68" spans="1:14" x14ac:dyDescent="0.25">
      <c r="B68" s="81" t="s">
        <v>1414</v>
      </c>
      <c r="C68" s="79"/>
      <c r="D68" s="79"/>
      <c r="E68" s="79"/>
      <c r="F68" s="79"/>
      <c r="G68" s="79"/>
      <c r="N68" s="96"/>
    </row>
    <row r="69" spans="1:14" x14ac:dyDescent="0.25">
      <c r="B69" s="81" t="s">
        <v>162</v>
      </c>
      <c r="E69" s="79"/>
      <c r="F69" s="79"/>
      <c r="G69" s="79"/>
      <c r="N69" s="96"/>
    </row>
    <row r="70" spans="1:14" x14ac:dyDescent="0.25">
      <c r="A70" s="66" t="s">
        <v>163</v>
      </c>
      <c r="B70" s="81" t="s">
        <v>1579</v>
      </c>
      <c r="C70" s="163">
        <f>SUM(C79:C80)</f>
        <v>1156.71369</v>
      </c>
      <c r="D70" s="163" t="s">
        <v>1391</v>
      </c>
      <c r="E70" s="81"/>
      <c r="F70" s="176">
        <f t="shared" ref="F70:F76" si="2">IF($C$77=0,"",IF(C70="[for completion]","",C70/$C$77))</f>
        <v>0.10152735018068794</v>
      </c>
      <c r="G70" s="176" t="str">
        <f>IF($D$77=0,"",IF(D70="[Mark as ND1 if not relevant]","",D70/$D$77))</f>
        <v/>
      </c>
      <c r="N70" s="96"/>
    </row>
    <row r="71" spans="1:14" x14ac:dyDescent="0.25">
      <c r="A71" s="66" t="s">
        <v>164</v>
      </c>
      <c r="B71" s="81" t="s">
        <v>1580</v>
      </c>
      <c r="C71" s="163">
        <f>SUM(C81:C82)</f>
        <v>1308.28892</v>
      </c>
      <c r="D71" s="181" t="s">
        <v>1391</v>
      </c>
      <c r="E71" s="81"/>
      <c r="F71" s="176">
        <f t="shared" si="2"/>
        <v>0.11483144745901123</v>
      </c>
      <c r="G71" s="176" t="str">
        <f t="shared" ref="G71:G76" si="3">IF($D$77=0,"",IF(D71="[Mark as ND1 if not relevant]","",D71/$D$77))</f>
        <v/>
      </c>
      <c r="N71" s="96"/>
    </row>
    <row r="72" spans="1:14" x14ac:dyDescent="0.25">
      <c r="A72" s="66" t="s">
        <v>165</v>
      </c>
      <c r="B72" s="81" t="s">
        <v>1581</v>
      </c>
      <c r="C72" s="163">
        <v>860.57897000000003</v>
      </c>
      <c r="D72" s="181" t="s">
        <v>1391</v>
      </c>
      <c r="E72" s="81"/>
      <c r="F72" s="176">
        <f t="shared" si="2"/>
        <v>7.553494283043001E-2</v>
      </c>
      <c r="G72" s="176" t="str">
        <f t="shared" si="3"/>
        <v/>
      </c>
      <c r="N72" s="96"/>
    </row>
    <row r="73" spans="1:14" x14ac:dyDescent="0.25">
      <c r="A73" s="66" t="s">
        <v>166</v>
      </c>
      <c r="B73" s="81" t="s">
        <v>1582</v>
      </c>
      <c r="C73" s="163">
        <v>872.65845999999999</v>
      </c>
      <c r="D73" s="181" t="s">
        <v>1391</v>
      </c>
      <c r="E73" s="81"/>
      <c r="F73" s="176">
        <f t="shared" si="2"/>
        <v>7.659518671086174E-2</v>
      </c>
      <c r="G73" s="176" t="str">
        <f t="shared" si="3"/>
        <v/>
      </c>
      <c r="N73" s="96"/>
    </row>
    <row r="74" spans="1:14" x14ac:dyDescent="0.25">
      <c r="A74" s="66" t="s">
        <v>167</v>
      </c>
      <c r="B74" s="81" t="s">
        <v>1583</v>
      </c>
      <c r="C74" s="163">
        <v>704.52856000000008</v>
      </c>
      <c r="D74" s="181" t="s">
        <v>1391</v>
      </c>
      <c r="E74" s="81"/>
      <c r="F74" s="176">
        <f t="shared" si="2"/>
        <v>6.1838048984633194E-2</v>
      </c>
      <c r="G74" s="176" t="str">
        <f t="shared" si="3"/>
        <v/>
      </c>
      <c r="N74" s="96"/>
    </row>
    <row r="75" spans="1:14" x14ac:dyDescent="0.25">
      <c r="A75" s="66" t="s">
        <v>168</v>
      </c>
      <c r="B75" s="81" t="s">
        <v>1584</v>
      </c>
      <c r="C75" s="163">
        <v>4152.7293300000001</v>
      </c>
      <c r="D75" s="181" t="s">
        <v>1391</v>
      </c>
      <c r="E75" s="81"/>
      <c r="F75" s="176">
        <f t="shared" si="2"/>
        <v>0.36449435027653521</v>
      </c>
      <c r="G75" s="176" t="str">
        <f t="shared" si="3"/>
        <v/>
      </c>
      <c r="N75" s="96"/>
    </row>
    <row r="76" spans="1:14" x14ac:dyDescent="0.25">
      <c r="A76" s="66" t="s">
        <v>169</v>
      </c>
      <c r="B76" s="81" t="s">
        <v>1585</v>
      </c>
      <c r="C76" s="163">
        <v>2337.6260699999998</v>
      </c>
      <c r="D76" s="181" t="s">
        <v>1391</v>
      </c>
      <c r="E76" s="81"/>
      <c r="F76" s="176">
        <f t="shared" si="2"/>
        <v>0.20517867355784067</v>
      </c>
      <c r="G76" s="176" t="str">
        <f t="shared" si="3"/>
        <v/>
      </c>
      <c r="N76" s="96"/>
    </row>
    <row r="77" spans="1:14" x14ac:dyDescent="0.25">
      <c r="A77" s="66" t="s">
        <v>170</v>
      </c>
      <c r="B77" s="91" t="s">
        <v>149</v>
      </c>
      <c r="C77" s="165">
        <f>SUM(C70:C76)</f>
        <v>11393.124</v>
      </c>
      <c r="D77" s="165">
        <f>SUM(D70:D76)</f>
        <v>0</v>
      </c>
      <c r="E77" s="81"/>
      <c r="F77" s="177">
        <f>SUM(F70:F76)</f>
        <v>1</v>
      </c>
      <c r="G77" s="177">
        <f>SUM(G70:G76)</f>
        <v>0</v>
      </c>
      <c r="N77" s="96"/>
    </row>
    <row r="78" spans="1:14" outlineLevel="1" x14ac:dyDescent="0.25">
      <c r="A78" s="66" t="s">
        <v>171</v>
      </c>
      <c r="B78" s="98" t="s">
        <v>172</v>
      </c>
      <c r="C78" s="165"/>
      <c r="D78" s="165"/>
      <c r="E78" s="81"/>
      <c r="F78" s="176">
        <f>IF($C$77=0,"",IF(C78="[for completion]","",C78/$C$77))</f>
        <v>0</v>
      </c>
      <c r="G78" s="176" t="str">
        <f t="shared" ref="G78:G87" si="4">IF($D$77=0,"",IF(D78="[for completion]","",D78/$D$77))</f>
        <v/>
      </c>
      <c r="N78" s="96"/>
    </row>
    <row r="79" spans="1:14" outlineLevel="1" x14ac:dyDescent="0.25">
      <c r="A79" s="66" t="s">
        <v>173</v>
      </c>
      <c r="B79" s="98" t="s">
        <v>174</v>
      </c>
      <c r="C79" s="165">
        <v>671.88598000000002</v>
      </c>
      <c r="D79" s="165"/>
      <c r="E79" s="81"/>
      <c r="F79" s="176">
        <f t="shared" ref="F79:F87" si="5">IF($C$77=0,"",IF(C79="[for completion]","",C79/$C$77))</f>
        <v>5.8972936658988354E-2</v>
      </c>
      <c r="G79" s="176" t="str">
        <f t="shared" si="4"/>
        <v/>
      </c>
      <c r="N79" s="96"/>
    </row>
    <row r="80" spans="1:14" outlineLevel="1" x14ac:dyDescent="0.25">
      <c r="A80" s="66" t="s">
        <v>175</v>
      </c>
      <c r="B80" s="98" t="s">
        <v>176</v>
      </c>
      <c r="C80" s="165">
        <v>484.82771000000002</v>
      </c>
      <c r="D80" s="165"/>
      <c r="E80" s="81"/>
      <c r="F80" s="176">
        <f t="shared" si="5"/>
        <v>4.2554413521699586E-2</v>
      </c>
      <c r="G80" s="176" t="str">
        <f t="shared" si="4"/>
        <v/>
      </c>
      <c r="N80" s="96"/>
    </row>
    <row r="81" spans="1:14" outlineLevel="1" x14ac:dyDescent="0.25">
      <c r="A81" s="66" t="s">
        <v>177</v>
      </c>
      <c r="B81" s="98" t="s">
        <v>178</v>
      </c>
      <c r="C81" s="165">
        <v>539.51427999999999</v>
      </c>
      <c r="D81" s="165"/>
      <c r="E81" s="81"/>
      <c r="F81" s="176">
        <f t="shared" si="5"/>
        <v>4.7354376200943654E-2</v>
      </c>
      <c r="G81" s="176" t="str">
        <f t="shared" si="4"/>
        <v/>
      </c>
      <c r="N81" s="96"/>
    </row>
    <row r="82" spans="1:14" outlineLevel="1" x14ac:dyDescent="0.25">
      <c r="A82" s="66" t="s">
        <v>179</v>
      </c>
      <c r="B82" s="98" t="s">
        <v>180</v>
      </c>
      <c r="C82" s="165">
        <v>768.77463999999998</v>
      </c>
      <c r="D82" s="165"/>
      <c r="E82" s="81"/>
      <c r="F82" s="176">
        <f t="shared" si="5"/>
        <v>6.7477071258067581E-2</v>
      </c>
      <c r="G82" s="176" t="str">
        <f t="shared" si="4"/>
        <v/>
      </c>
      <c r="N82" s="96"/>
    </row>
    <row r="83" spans="1:14" outlineLevel="1" x14ac:dyDescent="0.25">
      <c r="A83" s="66" t="s">
        <v>181</v>
      </c>
      <c r="B83" s="98"/>
      <c r="C83" s="89"/>
      <c r="D83" s="89"/>
      <c r="E83" s="81"/>
      <c r="F83" s="90"/>
      <c r="G83" s="90"/>
      <c r="N83" s="96"/>
    </row>
    <row r="84" spans="1:14" outlineLevel="1" x14ac:dyDescent="0.25">
      <c r="A84" s="66" t="s">
        <v>182</v>
      </c>
      <c r="B84" s="98"/>
      <c r="C84" s="89"/>
      <c r="D84" s="89"/>
      <c r="E84" s="81"/>
      <c r="F84" s="90"/>
      <c r="G84" s="90"/>
      <c r="N84" s="96"/>
    </row>
    <row r="85" spans="1:14" outlineLevel="1" x14ac:dyDescent="0.25">
      <c r="A85" s="66" t="s">
        <v>183</v>
      </c>
      <c r="B85" s="98"/>
      <c r="C85" s="89"/>
      <c r="D85" s="89"/>
      <c r="E85" s="81"/>
      <c r="F85" s="90"/>
      <c r="G85" s="90"/>
      <c r="N85" s="96"/>
    </row>
    <row r="86" spans="1:14" outlineLevel="1" x14ac:dyDescent="0.25">
      <c r="A86" s="66" t="s">
        <v>184</v>
      </c>
      <c r="B86" s="91"/>
      <c r="C86" s="89"/>
      <c r="D86" s="89"/>
      <c r="E86" s="81"/>
      <c r="F86" s="90">
        <f t="shared" si="5"/>
        <v>0</v>
      </c>
      <c r="G86" s="90" t="str">
        <f t="shared" si="4"/>
        <v/>
      </c>
      <c r="N86" s="96"/>
    </row>
    <row r="87" spans="1:14" outlineLevel="1" x14ac:dyDescent="0.25">
      <c r="A87" s="66" t="s">
        <v>185</v>
      </c>
      <c r="B87" s="98"/>
      <c r="C87" s="89"/>
      <c r="D87" s="89"/>
      <c r="E87" s="81"/>
      <c r="F87" s="90">
        <f t="shared" si="5"/>
        <v>0</v>
      </c>
      <c r="G87" s="90" t="str">
        <f t="shared" si="4"/>
        <v/>
      </c>
      <c r="N87" s="96"/>
    </row>
    <row r="88" spans="1:14" ht="15" customHeight="1" x14ac:dyDescent="0.25">
      <c r="A88" s="83"/>
      <c r="B88" s="84" t="s">
        <v>186</v>
      </c>
      <c r="C88" s="111" t="s">
        <v>1420</v>
      </c>
      <c r="D88" s="111" t="s">
        <v>1421</v>
      </c>
      <c r="E88" s="85"/>
      <c r="F88" s="83" t="s">
        <v>187</v>
      </c>
      <c r="G88" s="83" t="s">
        <v>188</v>
      </c>
      <c r="N88" s="96"/>
    </row>
    <row r="89" spans="1:14" x14ac:dyDescent="0.25">
      <c r="A89" s="66" t="s">
        <v>189</v>
      </c>
      <c r="B89" s="81" t="s">
        <v>161</v>
      </c>
      <c r="C89" s="166">
        <v>5.1782500000000002</v>
      </c>
      <c r="D89" s="166" t="s">
        <v>1391</v>
      </c>
      <c r="E89" s="79"/>
      <c r="F89" s="390"/>
      <c r="G89" s="391"/>
      <c r="N89" s="96"/>
    </row>
    <row r="90" spans="1:14" x14ac:dyDescent="0.25">
      <c r="B90" s="81"/>
      <c r="C90" s="166"/>
      <c r="D90" s="166"/>
      <c r="E90" s="79"/>
      <c r="F90" s="390"/>
      <c r="G90" s="391"/>
      <c r="N90" s="96"/>
    </row>
    <row r="91" spans="1:14" x14ac:dyDescent="0.25">
      <c r="B91" s="81" t="s">
        <v>1415</v>
      </c>
      <c r="C91" s="179"/>
      <c r="D91" s="179"/>
      <c r="E91" s="79"/>
      <c r="F91" s="391"/>
      <c r="G91" s="391"/>
      <c r="N91" s="96"/>
    </row>
    <row r="92" spans="1:14" x14ac:dyDescent="0.25">
      <c r="A92" s="66" t="s">
        <v>190</v>
      </c>
      <c r="B92" s="81" t="s">
        <v>162</v>
      </c>
      <c r="C92" s="166"/>
      <c r="D92" s="166"/>
      <c r="E92" s="79"/>
      <c r="F92" s="391"/>
      <c r="G92" s="391"/>
      <c r="N92" s="96"/>
    </row>
    <row r="93" spans="1:14" x14ac:dyDescent="0.25">
      <c r="A93" s="66" t="s">
        <v>191</v>
      </c>
      <c r="B93" s="81" t="s">
        <v>1579</v>
      </c>
      <c r="C93" s="163">
        <f>SUM(C102:C103)</f>
        <v>770.86148000000003</v>
      </c>
      <c r="D93" s="163" t="s">
        <v>1391</v>
      </c>
      <c r="E93" s="81"/>
      <c r="F93" s="176">
        <f>IF($C$100=0,"",IF(C93="[for completion]","",IF(C93="","",C93/$C$100)))</f>
        <v>7.8723254843946613E-2</v>
      </c>
      <c r="G93" s="176" t="str">
        <f>IF($D$100=0,"",IF(D93="[Mark as ND1 if not relevant]","",IF(D93="","",D93/$D$100)))</f>
        <v/>
      </c>
      <c r="N93" s="96"/>
    </row>
    <row r="94" spans="1:14" x14ac:dyDescent="0.25">
      <c r="A94" s="66" t="s">
        <v>192</v>
      </c>
      <c r="B94" s="81" t="s">
        <v>1580</v>
      </c>
      <c r="C94" s="163">
        <f>SUM(C104:C105)</f>
        <v>1534.0804600000001</v>
      </c>
      <c r="D94" s="163" t="s">
        <v>1391</v>
      </c>
      <c r="E94" s="81"/>
      <c r="F94" s="176">
        <f t="shared" ref="F94:F99" si="6">IF($C$100=0,"",IF(C94="[for completion]","",IF(C94="","",C94/$C$100)))</f>
        <v>0.15666602902988339</v>
      </c>
      <c r="G94" s="176" t="str">
        <f t="shared" ref="G94:G99" si="7">IF($D$100=0,"",IF(D94="[Mark as ND1 if not relevant]","",IF(D94="","",D94/$D$100)))</f>
        <v/>
      </c>
      <c r="N94" s="96"/>
    </row>
    <row r="95" spans="1:14" x14ac:dyDescent="0.25">
      <c r="A95" s="66" t="s">
        <v>193</v>
      </c>
      <c r="B95" s="81" t="s">
        <v>1581</v>
      </c>
      <c r="C95" s="163">
        <v>1431.4108699999999</v>
      </c>
      <c r="D95" s="163" t="s">
        <v>1391</v>
      </c>
      <c r="E95" s="81"/>
      <c r="F95" s="176">
        <f t="shared" si="6"/>
        <v>0.14618102684986325</v>
      </c>
      <c r="G95" s="176" t="str">
        <f t="shared" si="7"/>
        <v/>
      </c>
      <c r="N95" s="96"/>
    </row>
    <row r="96" spans="1:14" x14ac:dyDescent="0.25">
      <c r="A96" s="66" t="s">
        <v>194</v>
      </c>
      <c r="B96" s="81" t="s">
        <v>1582</v>
      </c>
      <c r="C96" s="163">
        <v>786.1</v>
      </c>
      <c r="D96" s="163" t="s">
        <v>1391</v>
      </c>
      <c r="E96" s="81"/>
      <c r="F96" s="176">
        <f t="shared" si="6"/>
        <v>8.0279469448682833E-2</v>
      </c>
      <c r="G96" s="176" t="str">
        <f t="shared" si="7"/>
        <v/>
      </c>
      <c r="N96" s="96"/>
    </row>
    <row r="97" spans="1:12" x14ac:dyDescent="0.25">
      <c r="A97" s="66" t="s">
        <v>195</v>
      </c>
      <c r="B97" s="81" t="s">
        <v>1583</v>
      </c>
      <c r="C97" s="163">
        <v>1140.61292</v>
      </c>
      <c r="D97" s="163" t="s">
        <v>1391</v>
      </c>
      <c r="E97" s="81"/>
      <c r="F97" s="176">
        <f t="shared" si="6"/>
        <v>0.11648365356050493</v>
      </c>
      <c r="G97" s="176" t="str">
        <f t="shared" si="7"/>
        <v/>
      </c>
    </row>
    <row r="98" spans="1:12" x14ac:dyDescent="0.25">
      <c r="A98" s="66" t="s">
        <v>196</v>
      </c>
      <c r="B98" s="81" t="s">
        <v>1584</v>
      </c>
      <c r="C98" s="163">
        <v>3299.5463</v>
      </c>
      <c r="D98" s="163" t="s">
        <v>1391</v>
      </c>
      <c r="E98" s="81"/>
      <c r="F98" s="176">
        <f t="shared" si="6"/>
        <v>0.33696199769159713</v>
      </c>
      <c r="G98" s="176" t="str">
        <f t="shared" si="7"/>
        <v/>
      </c>
    </row>
    <row r="99" spans="1:12" x14ac:dyDescent="0.25">
      <c r="A99" s="66" t="s">
        <v>197</v>
      </c>
      <c r="B99" s="81" t="s">
        <v>1585</v>
      </c>
      <c r="C99" s="163">
        <v>829.43076000000008</v>
      </c>
      <c r="D99" s="163" t="s">
        <v>1391</v>
      </c>
      <c r="E99" s="81"/>
      <c r="F99" s="176">
        <f t="shared" si="6"/>
        <v>8.470456857552193E-2</v>
      </c>
      <c r="G99" s="176" t="str">
        <f t="shared" si="7"/>
        <v/>
      </c>
    </row>
    <row r="100" spans="1:12" x14ac:dyDescent="0.25">
      <c r="A100" s="66" t="s">
        <v>198</v>
      </c>
      <c r="B100" s="91" t="s">
        <v>149</v>
      </c>
      <c r="C100" s="165">
        <f>SUM(C93:C99)</f>
        <v>9792.0427899999995</v>
      </c>
      <c r="D100" s="165">
        <f>SUM(D93:D99)</f>
        <v>0</v>
      </c>
      <c r="E100" s="81"/>
      <c r="F100" s="177">
        <f>SUM(F93:F99)</f>
        <v>1</v>
      </c>
      <c r="G100" s="177">
        <f>SUM(G93:G99)</f>
        <v>0</v>
      </c>
    </row>
    <row r="101" spans="1:12" outlineLevel="1" x14ac:dyDescent="0.25">
      <c r="A101" s="66" t="s">
        <v>199</v>
      </c>
      <c r="B101" s="98" t="s">
        <v>172</v>
      </c>
      <c r="C101" s="165"/>
      <c r="D101" s="165"/>
      <c r="E101" s="81"/>
      <c r="F101" s="176">
        <f t="shared" ref="F101:F105" si="8">IF($C$100=0,"",IF(C101="[for completion]","",C101/$C$100))</f>
        <v>0</v>
      </c>
      <c r="G101" s="176" t="str">
        <f t="shared" ref="G101:G105" si="9">IF($D$100=0,"",IF(D101="[for completion]","",D101/$D$100))</f>
        <v/>
      </c>
    </row>
    <row r="102" spans="1:12" outlineLevel="1" x14ac:dyDescent="0.25">
      <c r="A102" s="66" t="s">
        <v>200</v>
      </c>
      <c r="B102" s="98" t="s">
        <v>174</v>
      </c>
      <c r="C102" s="165">
        <v>370.18866000000003</v>
      </c>
      <c r="D102" s="165"/>
      <c r="E102" s="81"/>
      <c r="F102" s="176">
        <f t="shared" si="8"/>
        <v>3.7805049256734308E-2</v>
      </c>
      <c r="G102" s="176" t="str">
        <f t="shared" si="9"/>
        <v/>
      </c>
    </row>
    <row r="103" spans="1:12" outlineLevel="1" x14ac:dyDescent="0.25">
      <c r="A103" s="66" t="s">
        <v>201</v>
      </c>
      <c r="B103" s="98" t="s">
        <v>176</v>
      </c>
      <c r="C103" s="165">
        <v>400.67282</v>
      </c>
      <c r="D103" s="165"/>
      <c r="E103" s="81"/>
      <c r="F103" s="176">
        <f t="shared" si="8"/>
        <v>4.0918205587212313E-2</v>
      </c>
      <c r="G103" s="176" t="str">
        <f t="shared" si="9"/>
        <v/>
      </c>
    </row>
    <row r="104" spans="1:12" outlineLevel="1" x14ac:dyDescent="0.25">
      <c r="A104" s="66" t="s">
        <v>202</v>
      </c>
      <c r="B104" s="98" t="s">
        <v>178</v>
      </c>
      <c r="C104" s="165">
        <v>700.16566</v>
      </c>
      <c r="D104" s="165"/>
      <c r="E104" s="81"/>
      <c r="F104" s="176">
        <f t="shared" si="8"/>
        <v>7.1503533533884819E-2</v>
      </c>
      <c r="G104" s="176" t="str">
        <f t="shared" si="9"/>
        <v/>
      </c>
    </row>
    <row r="105" spans="1:12" outlineLevel="1" x14ac:dyDescent="0.25">
      <c r="A105" s="66" t="s">
        <v>203</v>
      </c>
      <c r="B105" s="98" t="s">
        <v>180</v>
      </c>
      <c r="C105" s="165">
        <v>833.91480000000001</v>
      </c>
      <c r="D105" s="165"/>
      <c r="E105" s="81"/>
      <c r="F105" s="176">
        <f t="shared" si="8"/>
        <v>8.5162495495998553E-2</v>
      </c>
      <c r="G105" s="176" t="str">
        <f t="shared" si="9"/>
        <v/>
      </c>
    </row>
    <row r="106" spans="1:12" outlineLevel="1" x14ac:dyDescent="0.25">
      <c r="A106" s="66" t="s">
        <v>204</v>
      </c>
      <c r="B106" s="98"/>
      <c r="C106" s="89"/>
      <c r="D106" s="89"/>
      <c r="E106" s="81"/>
      <c r="F106" s="90"/>
      <c r="G106" s="90"/>
    </row>
    <row r="107" spans="1:12" outlineLevel="1" x14ac:dyDescent="0.25">
      <c r="A107" s="66" t="s">
        <v>205</v>
      </c>
      <c r="B107" s="98"/>
      <c r="C107" s="89"/>
      <c r="D107" s="89"/>
      <c r="E107" s="81"/>
      <c r="F107" s="90"/>
      <c r="G107" s="90"/>
    </row>
    <row r="108" spans="1:12" outlineLevel="1" x14ac:dyDescent="0.25">
      <c r="A108" s="66" t="s">
        <v>206</v>
      </c>
      <c r="B108" s="91"/>
      <c r="C108" s="89"/>
      <c r="D108" s="89"/>
      <c r="E108" s="81"/>
      <c r="F108" s="90">
        <f>IF($C$100=0,"",IF(C108="[for completion]","",C108/$C$100))</f>
        <v>0</v>
      </c>
      <c r="G108" s="90" t="str">
        <f>IF($D$100=0,"",IF(D108="[for completion]","",D108/$D$100))</f>
        <v/>
      </c>
    </row>
    <row r="109" spans="1:12" outlineLevel="1" x14ac:dyDescent="0.25">
      <c r="A109" s="66" t="s">
        <v>207</v>
      </c>
      <c r="B109" s="98"/>
      <c r="C109" s="89"/>
      <c r="D109" s="89"/>
      <c r="E109" s="81"/>
      <c r="F109" s="90">
        <f>IF($C$100=0,"",IF(C109="[for completion]","",C109/$C$100))</f>
        <v>0</v>
      </c>
      <c r="G109" s="90" t="str">
        <f>IF($D$100=0,"",IF(D109="[for completion]","",D109/$D$100))</f>
        <v/>
      </c>
    </row>
    <row r="110" spans="1:12" outlineLevel="1" x14ac:dyDescent="0.25">
      <c r="A110" s="66" t="s">
        <v>208</v>
      </c>
      <c r="B110" s="98"/>
      <c r="C110" s="89"/>
      <c r="D110" s="89"/>
      <c r="E110" s="81"/>
      <c r="F110" s="90">
        <f>IF($C$100=0,"",IF(C110="[for completion]","",C110/$C$100))</f>
        <v>0</v>
      </c>
      <c r="G110" s="90" t="str">
        <f>IF($D$100=0,"",IF(D110="[for completion]","",D110/$D$100))</f>
        <v/>
      </c>
    </row>
    <row r="111" spans="1:12" ht="15" customHeight="1" x14ac:dyDescent="0.25">
      <c r="A111" s="83"/>
      <c r="B111" s="169" t="s">
        <v>1612</v>
      </c>
      <c r="C111" s="83" t="s">
        <v>209</v>
      </c>
      <c r="D111" s="83" t="s">
        <v>210</v>
      </c>
      <c r="E111" s="85"/>
      <c r="F111" s="83" t="s">
        <v>211</v>
      </c>
      <c r="G111" s="83" t="s">
        <v>212</v>
      </c>
    </row>
    <row r="112" spans="1:12" x14ac:dyDescent="0.25">
      <c r="A112" s="66" t="s">
        <v>213</v>
      </c>
      <c r="B112" s="81" t="s">
        <v>214</v>
      </c>
      <c r="C112" s="163">
        <v>11374.054959999999</v>
      </c>
      <c r="D112" s="163">
        <v>11374.054959999999</v>
      </c>
      <c r="E112" s="90"/>
      <c r="F112" s="176">
        <f>IF($C$129=0,"",IF(C112="[for completion]","",IF(C112="","",C112/$C$129)))</f>
        <v>0.99832626942061942</v>
      </c>
      <c r="G112" s="176">
        <f>IF($D$129=0,"",IF(D112="[for completion]","",IF(D112="","",D112/$D$129)))</f>
        <v>0.99832626942061942</v>
      </c>
      <c r="H112" s="96"/>
      <c r="L112" s="66" t="s">
        <v>1588</v>
      </c>
    </row>
    <row r="113" spans="1:12" x14ac:dyDescent="0.25">
      <c r="A113" s="66" t="s">
        <v>215</v>
      </c>
      <c r="B113" s="81" t="s">
        <v>1589</v>
      </c>
      <c r="C113" s="163">
        <v>0</v>
      </c>
      <c r="D113" s="163">
        <v>0</v>
      </c>
      <c r="E113" s="90"/>
      <c r="F113" s="176">
        <f t="shared" ref="F113:F128" si="10">IF($C$129=0,"",IF(C113="[for completion]","",IF(C113="","",C113/$C$129)))</f>
        <v>0</v>
      </c>
      <c r="G113" s="176">
        <f t="shared" ref="G113:G128" si="11">IF($D$129=0,"",IF(D113="[for completion]","",IF(D113="","",D113/$D$129)))</f>
        <v>0</v>
      </c>
      <c r="H113" s="96"/>
      <c r="L113" s="81" t="s">
        <v>1589</v>
      </c>
    </row>
    <row r="114" spans="1:12" x14ac:dyDescent="0.25">
      <c r="A114" s="66" t="s">
        <v>216</v>
      </c>
      <c r="B114" s="81" t="s">
        <v>223</v>
      </c>
      <c r="C114" s="163">
        <v>0</v>
      </c>
      <c r="D114" s="163">
        <v>0</v>
      </c>
      <c r="E114" s="90"/>
      <c r="F114" s="176">
        <f t="shared" si="10"/>
        <v>0</v>
      </c>
      <c r="G114" s="176">
        <f t="shared" si="11"/>
        <v>0</v>
      </c>
      <c r="H114" s="96"/>
      <c r="L114" s="81" t="s">
        <v>223</v>
      </c>
    </row>
    <row r="115" spans="1:12" x14ac:dyDescent="0.25">
      <c r="A115" s="66" t="s">
        <v>217</v>
      </c>
      <c r="B115" s="81" t="s">
        <v>1590</v>
      </c>
      <c r="C115" s="163">
        <v>0</v>
      </c>
      <c r="D115" s="163">
        <v>0</v>
      </c>
      <c r="E115" s="90"/>
      <c r="F115" s="176">
        <f t="shared" si="10"/>
        <v>0</v>
      </c>
      <c r="G115" s="176">
        <f t="shared" si="11"/>
        <v>0</v>
      </c>
      <c r="H115" s="96"/>
      <c r="L115" s="81" t="s">
        <v>1590</v>
      </c>
    </row>
    <row r="116" spans="1:12" x14ac:dyDescent="0.25">
      <c r="A116" s="66" t="s">
        <v>219</v>
      </c>
      <c r="B116" s="81" t="s">
        <v>1591</v>
      </c>
      <c r="C116" s="163">
        <v>0</v>
      </c>
      <c r="D116" s="163">
        <v>0</v>
      </c>
      <c r="E116" s="90"/>
      <c r="F116" s="176">
        <f t="shared" si="10"/>
        <v>0</v>
      </c>
      <c r="G116" s="176">
        <f t="shared" si="11"/>
        <v>0</v>
      </c>
      <c r="H116" s="96"/>
      <c r="L116" s="81" t="s">
        <v>1591</v>
      </c>
    </row>
    <row r="117" spans="1:12" x14ac:dyDescent="0.25">
      <c r="A117" s="66" t="s">
        <v>220</v>
      </c>
      <c r="B117" s="81" t="s">
        <v>225</v>
      </c>
      <c r="C117" s="163">
        <v>0</v>
      </c>
      <c r="D117" s="163">
        <v>0</v>
      </c>
      <c r="E117" s="81"/>
      <c r="F117" s="176">
        <f t="shared" si="10"/>
        <v>0</v>
      </c>
      <c r="G117" s="176">
        <f t="shared" si="11"/>
        <v>0</v>
      </c>
      <c r="H117" s="96"/>
      <c r="L117" s="81" t="s">
        <v>225</v>
      </c>
    </row>
    <row r="118" spans="1:12" x14ac:dyDescent="0.25">
      <c r="A118" s="66" t="s">
        <v>221</v>
      </c>
      <c r="B118" s="81" t="s">
        <v>227</v>
      </c>
      <c r="C118" s="163">
        <v>0</v>
      </c>
      <c r="D118" s="163">
        <v>0</v>
      </c>
      <c r="E118" s="81"/>
      <c r="F118" s="176">
        <f t="shared" si="10"/>
        <v>0</v>
      </c>
      <c r="G118" s="176">
        <f t="shared" si="11"/>
        <v>0</v>
      </c>
      <c r="L118" s="81" t="s">
        <v>227</v>
      </c>
    </row>
    <row r="119" spans="1:12" x14ac:dyDescent="0.25">
      <c r="A119" s="66" t="s">
        <v>222</v>
      </c>
      <c r="B119" s="81" t="s">
        <v>1592</v>
      </c>
      <c r="C119" s="163">
        <v>0</v>
      </c>
      <c r="D119" s="163">
        <v>0</v>
      </c>
      <c r="E119" s="81"/>
      <c r="F119" s="176">
        <f t="shared" si="10"/>
        <v>0</v>
      </c>
      <c r="G119" s="176">
        <f t="shared" si="11"/>
        <v>0</v>
      </c>
      <c r="L119" s="81" t="s">
        <v>1592</v>
      </c>
    </row>
    <row r="120" spans="1:12" x14ac:dyDescent="0.25">
      <c r="A120" s="66" t="s">
        <v>224</v>
      </c>
      <c r="B120" s="81" t="s">
        <v>229</v>
      </c>
      <c r="C120" s="163">
        <v>0</v>
      </c>
      <c r="D120" s="163">
        <v>0</v>
      </c>
      <c r="E120" s="81"/>
      <c r="F120" s="176">
        <f t="shared" si="10"/>
        <v>0</v>
      </c>
      <c r="G120" s="176">
        <f t="shared" si="11"/>
        <v>0</v>
      </c>
      <c r="L120" s="81" t="s">
        <v>229</v>
      </c>
    </row>
    <row r="121" spans="1:12" x14ac:dyDescent="0.25">
      <c r="A121" s="66" t="s">
        <v>226</v>
      </c>
      <c r="B121" s="81" t="s">
        <v>1599</v>
      </c>
      <c r="C121" s="163">
        <v>0</v>
      </c>
      <c r="D121" s="163">
        <v>0</v>
      </c>
      <c r="E121" s="81"/>
      <c r="F121" s="176">
        <f t="shared" ref="F121" si="12">IF($C$129=0,"",IF(C121="[for completion]","",IF(C121="","",C121/$C$129)))</f>
        <v>0</v>
      </c>
      <c r="G121" s="176">
        <f t="shared" ref="G121" si="13">IF($D$129=0,"",IF(D121="[for completion]","",IF(D121="","",D121/$D$129)))</f>
        <v>0</v>
      </c>
      <c r="L121" s="81"/>
    </row>
    <row r="122" spans="1:12" x14ac:dyDescent="0.25">
      <c r="A122" s="66" t="s">
        <v>228</v>
      </c>
      <c r="B122" s="81" t="s">
        <v>231</v>
      </c>
      <c r="C122" s="163">
        <v>0</v>
      </c>
      <c r="D122" s="163">
        <v>0</v>
      </c>
      <c r="E122" s="81"/>
      <c r="F122" s="176">
        <f t="shared" si="10"/>
        <v>0</v>
      </c>
      <c r="G122" s="176">
        <f t="shared" si="11"/>
        <v>0</v>
      </c>
      <c r="L122" s="81" t="s">
        <v>231</v>
      </c>
    </row>
    <row r="123" spans="1:12" x14ac:dyDescent="0.25">
      <c r="A123" s="66" t="s">
        <v>230</v>
      </c>
      <c r="B123" s="81" t="s">
        <v>218</v>
      </c>
      <c r="C123" s="163">
        <v>0</v>
      </c>
      <c r="D123" s="163">
        <v>0</v>
      </c>
      <c r="E123" s="81"/>
      <c r="F123" s="176">
        <f t="shared" si="10"/>
        <v>0</v>
      </c>
      <c r="G123" s="176">
        <f t="shared" si="11"/>
        <v>0</v>
      </c>
      <c r="L123" s="81" t="s">
        <v>218</v>
      </c>
    </row>
    <row r="124" spans="1:12" x14ac:dyDescent="0.25">
      <c r="A124" s="66" t="s">
        <v>232</v>
      </c>
      <c r="B124" s="81" t="s">
        <v>1594</v>
      </c>
      <c r="C124" s="163">
        <v>0</v>
      </c>
      <c r="D124" s="163">
        <v>0</v>
      </c>
      <c r="E124" s="81"/>
      <c r="F124" s="176">
        <f t="shared" si="10"/>
        <v>0</v>
      </c>
      <c r="G124" s="176">
        <f t="shared" si="11"/>
        <v>0</v>
      </c>
      <c r="L124" s="81" t="s">
        <v>1594</v>
      </c>
    </row>
    <row r="125" spans="1:12" x14ac:dyDescent="0.25">
      <c r="A125" s="66" t="s">
        <v>234</v>
      </c>
      <c r="B125" s="81" t="s">
        <v>233</v>
      </c>
      <c r="C125" s="163">
        <v>0</v>
      </c>
      <c r="D125" s="163">
        <v>0</v>
      </c>
      <c r="E125" s="81"/>
      <c r="F125" s="176">
        <f t="shared" si="10"/>
        <v>0</v>
      </c>
      <c r="G125" s="176">
        <f t="shared" si="11"/>
        <v>0</v>
      </c>
      <c r="L125" s="81" t="s">
        <v>233</v>
      </c>
    </row>
    <row r="126" spans="1:12" x14ac:dyDescent="0.25">
      <c r="A126" s="66" t="s">
        <v>236</v>
      </c>
      <c r="B126" s="81" t="s">
        <v>235</v>
      </c>
      <c r="C126" s="163">
        <v>0</v>
      </c>
      <c r="D126" s="163">
        <v>0</v>
      </c>
      <c r="E126" s="81"/>
      <c r="F126" s="176">
        <f t="shared" si="10"/>
        <v>0</v>
      </c>
      <c r="G126" s="176">
        <f t="shared" si="11"/>
        <v>0</v>
      </c>
      <c r="H126" s="96"/>
      <c r="L126" s="81" t="s">
        <v>235</v>
      </c>
    </row>
    <row r="127" spans="1:12" x14ac:dyDescent="0.25">
      <c r="A127" s="66" t="s">
        <v>237</v>
      </c>
      <c r="B127" s="81" t="s">
        <v>1593</v>
      </c>
      <c r="C127" s="163">
        <v>19.069019999999998</v>
      </c>
      <c r="D127" s="163">
        <v>19.069019999999998</v>
      </c>
      <c r="E127" s="81"/>
      <c r="F127" s="176">
        <f t="shared" ref="F127" si="14">IF($C$129=0,"",IF(C127="[for completion]","",IF(C127="","",C127/$C$129)))</f>
        <v>1.6737305793805642E-3</v>
      </c>
      <c r="G127" s="176">
        <f t="shared" ref="G127" si="15">IF($D$129=0,"",IF(D127="[for completion]","",IF(D127="","",D127/$D$129)))</f>
        <v>1.6737305793805642E-3</v>
      </c>
      <c r="L127" s="81" t="s">
        <v>1593</v>
      </c>
    </row>
    <row r="128" spans="1:12" x14ac:dyDescent="0.25">
      <c r="A128" s="66" t="s">
        <v>1595</v>
      </c>
      <c r="B128" s="81" t="s">
        <v>147</v>
      </c>
      <c r="C128" s="163">
        <v>0</v>
      </c>
      <c r="D128" s="163">
        <v>0</v>
      </c>
      <c r="E128" s="81"/>
      <c r="F128" s="176">
        <f t="shared" si="10"/>
        <v>0</v>
      </c>
      <c r="G128" s="176">
        <f t="shared" si="11"/>
        <v>0</v>
      </c>
    </row>
    <row r="129" spans="1:7" x14ac:dyDescent="0.25">
      <c r="A129" s="66" t="s">
        <v>1598</v>
      </c>
      <c r="B129" s="91" t="s">
        <v>149</v>
      </c>
      <c r="C129" s="163">
        <f>SUM(C112:C128)</f>
        <v>11393.12398</v>
      </c>
      <c r="D129" s="163">
        <f>SUM(D112:D128)</f>
        <v>11393.12398</v>
      </c>
      <c r="E129" s="81"/>
      <c r="F129" s="157">
        <f>SUM(F112:F128)</f>
        <v>1</v>
      </c>
      <c r="G129" s="157">
        <f>SUM(G112:G128)</f>
        <v>1</v>
      </c>
    </row>
    <row r="130" spans="1:7" outlineLevel="1" x14ac:dyDescent="0.25">
      <c r="A130" s="66" t="s">
        <v>238</v>
      </c>
      <c r="B130" s="93" t="s">
        <v>151</v>
      </c>
      <c r="C130" s="163"/>
      <c r="D130" s="163"/>
      <c r="E130" s="81"/>
      <c r="F130" s="176" t="str">
        <f>IF($C$129=0,"",IF(C130="[for completion]","",IF(C130="","",C130/$C$129)))</f>
        <v/>
      </c>
      <c r="G130" s="176" t="str">
        <f>IF($D$129=0,"",IF(D130="[for completion]","",IF(D130="","",D130/$D$129)))</f>
        <v/>
      </c>
    </row>
    <row r="131" spans="1:7" outlineLevel="1" x14ac:dyDescent="0.25">
      <c r="A131" s="66" t="s">
        <v>239</v>
      </c>
      <c r="B131" s="93" t="s">
        <v>151</v>
      </c>
      <c r="C131" s="163"/>
      <c r="D131" s="163"/>
      <c r="E131" s="81"/>
      <c r="F131" s="176">
        <f t="shared" ref="F131:F136" si="16">IF($C$129=0,"",IF(C131="[for completion]","",C131/$C$129))</f>
        <v>0</v>
      </c>
      <c r="G131" s="176">
        <f t="shared" ref="G131:G136" si="17">IF($D$129=0,"",IF(D131="[for completion]","",D131/$D$129))</f>
        <v>0</v>
      </c>
    </row>
    <row r="132" spans="1:7" outlineLevel="1" x14ac:dyDescent="0.25">
      <c r="A132" s="66" t="s">
        <v>240</v>
      </c>
      <c r="B132" s="93" t="s">
        <v>151</v>
      </c>
      <c r="C132" s="163"/>
      <c r="D132" s="163"/>
      <c r="E132" s="81"/>
      <c r="F132" s="176">
        <f t="shared" si="16"/>
        <v>0</v>
      </c>
      <c r="G132" s="176">
        <f t="shared" si="17"/>
        <v>0</v>
      </c>
    </row>
    <row r="133" spans="1:7" outlineLevel="1" x14ac:dyDescent="0.25">
      <c r="A133" s="66" t="s">
        <v>241</v>
      </c>
      <c r="B133" s="93" t="s">
        <v>151</v>
      </c>
      <c r="C133" s="163"/>
      <c r="D133" s="163"/>
      <c r="E133" s="81"/>
      <c r="F133" s="176">
        <f t="shared" si="16"/>
        <v>0</v>
      </c>
      <c r="G133" s="176">
        <f t="shared" si="17"/>
        <v>0</v>
      </c>
    </row>
    <row r="134" spans="1:7" outlineLevel="1" x14ac:dyDescent="0.25">
      <c r="A134" s="66" t="s">
        <v>242</v>
      </c>
      <c r="B134" s="93" t="s">
        <v>151</v>
      </c>
      <c r="C134" s="163"/>
      <c r="D134" s="163"/>
      <c r="E134" s="81"/>
      <c r="F134" s="176">
        <f t="shared" si="16"/>
        <v>0</v>
      </c>
      <c r="G134" s="176">
        <f t="shared" si="17"/>
        <v>0</v>
      </c>
    </row>
    <row r="135" spans="1:7" outlineLevel="1" x14ac:dyDescent="0.25">
      <c r="A135" s="66" t="s">
        <v>243</v>
      </c>
      <c r="B135" s="93" t="s">
        <v>151</v>
      </c>
      <c r="C135" s="163"/>
      <c r="D135" s="163"/>
      <c r="E135" s="81"/>
      <c r="F135" s="176">
        <f t="shared" si="16"/>
        <v>0</v>
      </c>
      <c r="G135" s="176">
        <f t="shared" si="17"/>
        <v>0</v>
      </c>
    </row>
    <row r="136" spans="1:7" outlineLevel="1" x14ac:dyDescent="0.25">
      <c r="A136" s="66" t="s">
        <v>244</v>
      </c>
      <c r="B136" s="93" t="s">
        <v>151</v>
      </c>
      <c r="C136" s="163"/>
      <c r="D136" s="163"/>
      <c r="E136" s="81"/>
      <c r="F136" s="176">
        <f t="shared" si="16"/>
        <v>0</v>
      </c>
      <c r="G136" s="176">
        <f t="shared" si="17"/>
        <v>0</v>
      </c>
    </row>
    <row r="137" spans="1:7" ht="15" customHeight="1" x14ac:dyDescent="0.25">
      <c r="A137" s="83"/>
      <c r="B137" s="84" t="s">
        <v>245</v>
      </c>
      <c r="C137" s="83" t="s">
        <v>209</v>
      </c>
      <c r="D137" s="83" t="s">
        <v>210</v>
      </c>
      <c r="E137" s="85"/>
      <c r="F137" s="83" t="s">
        <v>211</v>
      </c>
      <c r="G137" s="83" t="s">
        <v>212</v>
      </c>
    </row>
    <row r="138" spans="1:7" x14ac:dyDescent="0.25">
      <c r="A138" s="66" t="s">
        <v>246</v>
      </c>
      <c r="B138" s="81" t="s">
        <v>214</v>
      </c>
      <c r="C138" s="163">
        <v>9774.9604499999987</v>
      </c>
      <c r="D138" s="163">
        <v>9774.9604499999987</v>
      </c>
      <c r="E138" s="90"/>
      <c r="F138" s="176">
        <f>IF($C$155=0,"",IF(C138="[for completion]","",IF(C138="","",C138/$C$155)))</f>
        <v>0.9982554876069939</v>
      </c>
      <c r="G138" s="176">
        <f>IF($D$155=0,"",IF(D138="[for completion]","",IF(D138="","",D138/$D$155)))</f>
        <v>0.9982554876069939</v>
      </c>
    </row>
    <row r="139" spans="1:7" x14ac:dyDescent="0.25">
      <c r="A139" s="66" t="s">
        <v>247</v>
      </c>
      <c r="B139" s="81" t="s">
        <v>1589</v>
      </c>
      <c r="C139" s="163">
        <v>0</v>
      </c>
      <c r="D139" s="163">
        <v>0</v>
      </c>
      <c r="E139" s="90"/>
      <c r="F139" s="176">
        <f t="shared" ref="F139:F146" si="18">IF($C$155=0,"",IF(C139="[for completion]","",IF(C139="","",C139/$C$155)))</f>
        <v>0</v>
      </c>
      <c r="G139" s="176">
        <f t="shared" ref="G139:G146" si="19">IF($D$155=0,"",IF(D139="[for completion]","",IF(D139="","",D139/$D$155)))</f>
        <v>0</v>
      </c>
    </row>
    <row r="140" spans="1:7" x14ac:dyDescent="0.25">
      <c r="A140" s="66" t="s">
        <v>248</v>
      </c>
      <c r="B140" s="81" t="s">
        <v>223</v>
      </c>
      <c r="C140" s="163">
        <v>0</v>
      </c>
      <c r="D140" s="163" t="s">
        <v>84</v>
      </c>
      <c r="E140" s="90"/>
      <c r="F140" s="176">
        <f t="shared" si="18"/>
        <v>0</v>
      </c>
      <c r="G140" s="176" t="str">
        <f t="shared" si="19"/>
        <v/>
      </c>
    </row>
    <row r="141" spans="1:7" x14ac:dyDescent="0.25">
      <c r="A141" s="66" t="s">
        <v>249</v>
      </c>
      <c r="B141" s="81" t="s">
        <v>1590</v>
      </c>
      <c r="C141" s="163">
        <v>0</v>
      </c>
      <c r="D141" s="163">
        <v>0</v>
      </c>
      <c r="E141" s="90"/>
      <c r="F141" s="176">
        <f t="shared" si="18"/>
        <v>0</v>
      </c>
      <c r="G141" s="176">
        <f t="shared" si="19"/>
        <v>0</v>
      </c>
    </row>
    <row r="142" spans="1:7" x14ac:dyDescent="0.25">
      <c r="A142" s="66" t="s">
        <v>250</v>
      </c>
      <c r="B142" s="81" t="s">
        <v>1591</v>
      </c>
      <c r="C142" s="163">
        <v>0</v>
      </c>
      <c r="D142" s="163">
        <v>0</v>
      </c>
      <c r="E142" s="90"/>
      <c r="F142" s="176">
        <f t="shared" si="18"/>
        <v>0</v>
      </c>
      <c r="G142" s="176">
        <f t="shared" si="19"/>
        <v>0</v>
      </c>
    </row>
    <row r="143" spans="1:7" x14ac:dyDescent="0.25">
      <c r="A143" s="66" t="s">
        <v>251</v>
      </c>
      <c r="B143" s="81" t="s">
        <v>225</v>
      </c>
      <c r="C143" s="163">
        <v>0</v>
      </c>
      <c r="D143" s="163">
        <v>0</v>
      </c>
      <c r="E143" s="81"/>
      <c r="F143" s="176">
        <f t="shared" si="18"/>
        <v>0</v>
      </c>
      <c r="G143" s="176">
        <f t="shared" si="19"/>
        <v>0</v>
      </c>
    </row>
    <row r="144" spans="1:7" x14ac:dyDescent="0.25">
      <c r="A144" s="66" t="s">
        <v>252</v>
      </c>
      <c r="B144" s="81" t="s">
        <v>227</v>
      </c>
      <c r="C144" s="163">
        <v>0</v>
      </c>
      <c r="D144" s="163">
        <v>0</v>
      </c>
      <c r="E144" s="81"/>
      <c r="F144" s="176">
        <f t="shared" si="18"/>
        <v>0</v>
      </c>
      <c r="G144" s="176">
        <f t="shared" si="19"/>
        <v>0</v>
      </c>
    </row>
    <row r="145" spans="1:14" x14ac:dyDescent="0.25">
      <c r="A145" s="66" t="s">
        <v>253</v>
      </c>
      <c r="B145" s="81" t="s">
        <v>1592</v>
      </c>
      <c r="C145" s="163">
        <v>0</v>
      </c>
      <c r="D145" s="163">
        <v>0</v>
      </c>
      <c r="E145" s="81"/>
      <c r="F145" s="176">
        <f t="shared" si="18"/>
        <v>0</v>
      </c>
      <c r="G145" s="176">
        <f t="shared" si="19"/>
        <v>0</v>
      </c>
      <c r="N145" s="96"/>
    </row>
    <row r="146" spans="1:14" x14ac:dyDescent="0.25">
      <c r="A146" s="66" t="s">
        <v>254</v>
      </c>
      <c r="B146" s="81" t="s">
        <v>229</v>
      </c>
      <c r="C146" s="163">
        <v>0</v>
      </c>
      <c r="D146" s="163">
        <v>0</v>
      </c>
      <c r="E146" s="81"/>
      <c r="F146" s="176">
        <f t="shared" si="18"/>
        <v>0</v>
      </c>
      <c r="G146" s="176">
        <f t="shared" si="19"/>
        <v>0</v>
      </c>
      <c r="N146" s="96"/>
    </row>
    <row r="147" spans="1:14" x14ac:dyDescent="0.25">
      <c r="A147" s="66" t="s">
        <v>255</v>
      </c>
      <c r="B147" s="81" t="s">
        <v>1599</v>
      </c>
      <c r="C147" s="163">
        <v>0</v>
      </c>
      <c r="D147" s="163">
        <v>0</v>
      </c>
      <c r="E147" s="81"/>
      <c r="F147" s="176">
        <f t="shared" ref="F147" si="20">IF($C$155=0,"",IF(C147="[for completion]","",IF(C147="","",C147/$C$155)))</f>
        <v>0</v>
      </c>
      <c r="G147" s="176">
        <f t="shared" ref="G147" si="21">IF($D$155=0,"",IF(D147="[for completion]","",IF(D147="","",D147/$D$155)))</f>
        <v>0</v>
      </c>
      <c r="N147" s="96"/>
    </row>
    <row r="148" spans="1:14" x14ac:dyDescent="0.25">
      <c r="A148" s="66" t="s">
        <v>256</v>
      </c>
      <c r="B148" s="81" t="s">
        <v>231</v>
      </c>
      <c r="C148" s="163">
        <v>0</v>
      </c>
      <c r="D148" s="163" t="s">
        <v>84</v>
      </c>
      <c r="E148" s="81"/>
      <c r="F148" s="176">
        <f t="shared" ref="F148:F154" si="22">IF($C$155=0,"",IF(C148="[for completion]","",IF(C148="","",C148/$C$155)))</f>
        <v>0</v>
      </c>
      <c r="G148" s="176" t="str">
        <f t="shared" ref="G148:G154" si="23">IF($D$155=0,"",IF(D148="[for completion]","",IF(D148="","",D148/$D$155)))</f>
        <v/>
      </c>
      <c r="N148" s="96"/>
    </row>
    <row r="149" spans="1:14" x14ac:dyDescent="0.25">
      <c r="A149" s="66" t="s">
        <v>257</v>
      </c>
      <c r="B149" s="81" t="s">
        <v>218</v>
      </c>
      <c r="C149" s="163">
        <v>0</v>
      </c>
      <c r="D149" s="163">
        <v>0</v>
      </c>
      <c r="E149" s="81"/>
      <c r="F149" s="176">
        <f t="shared" si="22"/>
        <v>0</v>
      </c>
      <c r="G149" s="176">
        <f t="shared" si="23"/>
        <v>0</v>
      </c>
      <c r="N149" s="96"/>
    </row>
    <row r="150" spans="1:14" x14ac:dyDescent="0.25">
      <c r="A150" s="66" t="s">
        <v>258</v>
      </c>
      <c r="B150" s="81" t="s">
        <v>1594</v>
      </c>
      <c r="C150" s="163">
        <v>0</v>
      </c>
      <c r="D150" s="163">
        <v>0</v>
      </c>
      <c r="E150" s="81"/>
      <c r="F150" s="176">
        <f t="shared" si="22"/>
        <v>0</v>
      </c>
      <c r="G150" s="176">
        <f t="shared" si="23"/>
        <v>0</v>
      </c>
      <c r="N150" s="96"/>
    </row>
    <row r="151" spans="1:14" x14ac:dyDescent="0.25">
      <c r="A151" s="66" t="s">
        <v>259</v>
      </c>
      <c r="B151" s="81" t="s">
        <v>233</v>
      </c>
      <c r="C151" s="163">
        <v>0</v>
      </c>
      <c r="D151" s="163">
        <v>0</v>
      </c>
      <c r="E151" s="81"/>
      <c r="F151" s="176">
        <f t="shared" si="22"/>
        <v>0</v>
      </c>
      <c r="G151" s="176">
        <f t="shared" si="23"/>
        <v>0</v>
      </c>
      <c r="N151" s="96"/>
    </row>
    <row r="152" spans="1:14" x14ac:dyDescent="0.25">
      <c r="A152" s="66" t="s">
        <v>260</v>
      </c>
      <c r="B152" s="81" t="s">
        <v>235</v>
      </c>
      <c r="C152" s="163">
        <v>0</v>
      </c>
      <c r="D152" s="163" t="s">
        <v>84</v>
      </c>
      <c r="E152" s="81"/>
      <c r="F152" s="176">
        <f t="shared" si="22"/>
        <v>0</v>
      </c>
      <c r="G152" s="176" t="str">
        <f t="shared" si="23"/>
        <v/>
      </c>
      <c r="N152" s="96"/>
    </row>
    <row r="153" spans="1:14" x14ac:dyDescent="0.25">
      <c r="A153" s="66" t="s">
        <v>261</v>
      </c>
      <c r="B153" s="81" t="s">
        <v>1593</v>
      </c>
      <c r="C153" s="163">
        <v>17.082339999999999</v>
      </c>
      <c r="D153" s="163">
        <v>17.082339999999999</v>
      </c>
      <c r="E153" s="81"/>
      <c r="F153" s="176">
        <f t="shared" si="22"/>
        <v>1.7445123930059949E-3</v>
      </c>
      <c r="G153" s="176">
        <f t="shared" si="23"/>
        <v>1.7445123930059949E-3</v>
      </c>
      <c r="N153" s="96"/>
    </row>
    <row r="154" spans="1:14" x14ac:dyDescent="0.25">
      <c r="A154" s="66" t="s">
        <v>1596</v>
      </c>
      <c r="B154" s="81" t="s">
        <v>147</v>
      </c>
      <c r="C154" s="163">
        <v>0</v>
      </c>
      <c r="D154" s="163" t="s">
        <v>84</v>
      </c>
      <c r="E154" s="81"/>
      <c r="F154" s="176">
        <f t="shared" si="22"/>
        <v>0</v>
      </c>
      <c r="G154" s="176" t="str">
        <f t="shared" si="23"/>
        <v/>
      </c>
      <c r="N154" s="96"/>
    </row>
    <row r="155" spans="1:14" x14ac:dyDescent="0.25">
      <c r="A155" s="66" t="s">
        <v>1600</v>
      </c>
      <c r="B155" s="91" t="s">
        <v>149</v>
      </c>
      <c r="C155" s="163">
        <f>SUM(C138:C154)</f>
        <v>9792.0427899999995</v>
      </c>
      <c r="D155" s="163">
        <f>SUM(D138:D154)</f>
        <v>9792.0427899999995</v>
      </c>
      <c r="E155" s="81"/>
      <c r="F155" s="157">
        <f>SUM(F138:F154)</f>
        <v>0.99999999999999989</v>
      </c>
      <c r="G155" s="157">
        <f>SUM(G138:G154)</f>
        <v>0.99999999999999989</v>
      </c>
      <c r="N155" s="96"/>
    </row>
    <row r="156" spans="1:14" outlineLevel="1" x14ac:dyDescent="0.25">
      <c r="A156" s="66" t="s">
        <v>262</v>
      </c>
      <c r="B156" s="93" t="s">
        <v>151</v>
      </c>
      <c r="C156" s="163"/>
      <c r="D156" s="163"/>
      <c r="E156" s="81"/>
      <c r="F156" s="176" t="str">
        <f>IF($C$155=0,"",IF(C156="[for completion]","",IF(C156="","",C156/$C$155)))</f>
        <v/>
      </c>
      <c r="G156" s="176" t="str">
        <f>IF($D$155=0,"",IF(D156="[for completion]","",IF(D156="","",D156/$D$155)))</f>
        <v/>
      </c>
      <c r="N156" s="96"/>
    </row>
    <row r="157" spans="1:14" outlineLevel="1" x14ac:dyDescent="0.25">
      <c r="A157" s="66" t="s">
        <v>263</v>
      </c>
      <c r="B157" s="93" t="s">
        <v>151</v>
      </c>
      <c r="C157" s="163"/>
      <c r="D157" s="163"/>
      <c r="E157" s="81"/>
      <c r="F157" s="176" t="str">
        <f t="shared" ref="F157:F162" si="24">IF($C$155=0,"",IF(C157="[for completion]","",IF(C157="","",C157/$C$155)))</f>
        <v/>
      </c>
      <c r="G157" s="176" t="str">
        <f t="shared" ref="G157:G162" si="25">IF($D$155=0,"",IF(D157="[for completion]","",IF(D157="","",D157/$D$155)))</f>
        <v/>
      </c>
      <c r="N157" s="96"/>
    </row>
    <row r="158" spans="1:14" outlineLevel="1" x14ac:dyDescent="0.25">
      <c r="A158" s="66" t="s">
        <v>264</v>
      </c>
      <c r="B158" s="93" t="s">
        <v>151</v>
      </c>
      <c r="C158" s="163"/>
      <c r="D158" s="163"/>
      <c r="E158" s="81"/>
      <c r="F158" s="176" t="str">
        <f t="shared" si="24"/>
        <v/>
      </c>
      <c r="G158" s="176" t="str">
        <f t="shared" si="25"/>
        <v/>
      </c>
      <c r="N158" s="96"/>
    </row>
    <row r="159" spans="1:14" outlineLevel="1" x14ac:dyDescent="0.25">
      <c r="A159" s="66" t="s">
        <v>265</v>
      </c>
      <c r="B159" s="93" t="s">
        <v>151</v>
      </c>
      <c r="C159" s="163"/>
      <c r="D159" s="163"/>
      <c r="E159" s="81"/>
      <c r="F159" s="176" t="str">
        <f t="shared" si="24"/>
        <v/>
      </c>
      <c r="G159" s="176" t="str">
        <f t="shared" si="25"/>
        <v/>
      </c>
      <c r="N159" s="96"/>
    </row>
    <row r="160" spans="1:14" outlineLevel="1" x14ac:dyDescent="0.25">
      <c r="A160" s="66" t="s">
        <v>266</v>
      </c>
      <c r="B160" s="93" t="s">
        <v>151</v>
      </c>
      <c r="C160" s="163"/>
      <c r="D160" s="163"/>
      <c r="E160" s="81"/>
      <c r="F160" s="176" t="str">
        <f t="shared" si="24"/>
        <v/>
      </c>
      <c r="G160" s="176" t="str">
        <f t="shared" si="25"/>
        <v/>
      </c>
      <c r="N160" s="96"/>
    </row>
    <row r="161" spans="1:14" outlineLevel="1" x14ac:dyDescent="0.25">
      <c r="A161" s="66" t="s">
        <v>267</v>
      </c>
      <c r="B161" s="93" t="s">
        <v>151</v>
      </c>
      <c r="C161" s="163"/>
      <c r="D161" s="163"/>
      <c r="E161" s="81"/>
      <c r="F161" s="176" t="str">
        <f t="shared" si="24"/>
        <v/>
      </c>
      <c r="G161" s="176" t="str">
        <f t="shared" si="25"/>
        <v/>
      </c>
      <c r="N161" s="96"/>
    </row>
    <row r="162" spans="1:14" outlineLevel="1" x14ac:dyDescent="0.25">
      <c r="A162" s="66" t="s">
        <v>268</v>
      </c>
      <c r="B162" s="93" t="s">
        <v>151</v>
      </c>
      <c r="C162" s="163"/>
      <c r="D162" s="163"/>
      <c r="E162" s="81"/>
      <c r="F162" s="176" t="str">
        <f t="shared" si="24"/>
        <v/>
      </c>
      <c r="G162" s="176" t="str">
        <f t="shared" si="25"/>
        <v/>
      </c>
      <c r="N162" s="96"/>
    </row>
    <row r="163" spans="1:14" ht="15" customHeight="1" x14ac:dyDescent="0.25">
      <c r="A163" s="83"/>
      <c r="B163" s="84" t="s">
        <v>269</v>
      </c>
      <c r="C163" s="111" t="s">
        <v>209</v>
      </c>
      <c r="D163" s="111" t="s">
        <v>210</v>
      </c>
      <c r="E163" s="85"/>
      <c r="F163" s="111" t="s">
        <v>211</v>
      </c>
      <c r="G163" s="111" t="s">
        <v>212</v>
      </c>
      <c r="N163" s="96"/>
    </row>
    <row r="164" spans="1:14" x14ac:dyDescent="0.25">
      <c r="A164" s="66" t="s">
        <v>271</v>
      </c>
      <c r="B164" s="66" t="s">
        <v>272</v>
      </c>
      <c r="C164" s="163" t="s">
        <v>84</v>
      </c>
      <c r="D164" s="163">
        <v>7442.9317170779996</v>
      </c>
      <c r="E164" s="92"/>
      <c r="F164" s="176" t="str">
        <f>IF($C$167=0,"",IF(C164="[for completion]","",IF(C164="","",C164/$C$167)))</f>
        <v/>
      </c>
      <c r="G164" s="176">
        <f>IF($D$167=0,"",IF(D164="[for completion]","",IF(D164="","",D164/$D$167)))</f>
        <v>0.7601</v>
      </c>
      <c r="N164" s="96"/>
    </row>
    <row r="165" spans="1:14" x14ac:dyDescent="0.25">
      <c r="A165" s="66" t="s">
        <v>273</v>
      </c>
      <c r="B165" s="66" t="s">
        <v>274</v>
      </c>
      <c r="C165" s="163" t="s">
        <v>84</v>
      </c>
      <c r="D165" s="163">
        <f>C39-D164</f>
        <v>2349.1110629220002</v>
      </c>
      <c r="E165" s="92"/>
      <c r="F165" s="176" t="str">
        <f t="shared" ref="F165:F166" si="26">IF($C$167=0,"",IF(C165="[for completion]","",IF(C165="","",C165/$C$167)))</f>
        <v/>
      </c>
      <c r="G165" s="176">
        <f t="shared" ref="G165:G166" si="27">IF($D$167=0,"",IF(D165="[for completion]","",IF(D165="","",D165/$D$167)))</f>
        <v>0.23990000000000003</v>
      </c>
      <c r="N165" s="96"/>
    </row>
    <row r="166" spans="1:14" x14ac:dyDescent="0.25">
      <c r="A166" s="66" t="s">
        <v>275</v>
      </c>
      <c r="B166" s="66" t="s">
        <v>147</v>
      </c>
      <c r="C166" s="163" t="s">
        <v>84</v>
      </c>
      <c r="D166" s="163"/>
      <c r="E166" s="92"/>
      <c r="F166" s="176" t="str">
        <f t="shared" si="26"/>
        <v/>
      </c>
      <c r="G166" s="176" t="str">
        <f t="shared" si="27"/>
        <v/>
      </c>
      <c r="N166" s="96"/>
    </row>
    <row r="167" spans="1:14" x14ac:dyDescent="0.25">
      <c r="A167" s="66" t="s">
        <v>276</v>
      </c>
      <c r="B167" s="392" t="s">
        <v>149</v>
      </c>
      <c r="C167" s="163">
        <f>SUM(C164:C166)</f>
        <v>0</v>
      </c>
      <c r="D167" s="163">
        <f>SUM(D164:D166)</f>
        <v>9792.0427799999998</v>
      </c>
      <c r="E167" s="92"/>
      <c r="F167" s="177">
        <f>SUM(F164:F166)</f>
        <v>0</v>
      </c>
      <c r="G167" s="177">
        <f>SUM(G164:G166)</f>
        <v>1</v>
      </c>
      <c r="N167" s="96"/>
    </row>
    <row r="168" spans="1:14" outlineLevel="1" x14ac:dyDescent="0.25">
      <c r="A168" s="66" t="s">
        <v>277</v>
      </c>
      <c r="B168" s="392"/>
      <c r="C168" s="163"/>
      <c r="D168" s="163"/>
      <c r="E168" s="92"/>
      <c r="F168" s="92"/>
      <c r="G168" s="81"/>
      <c r="N168" s="96"/>
    </row>
    <row r="169" spans="1:14" outlineLevel="1" x14ac:dyDescent="0.25">
      <c r="A169" s="66" t="s">
        <v>278</v>
      </c>
      <c r="B169" s="392"/>
      <c r="C169" s="163"/>
      <c r="D169" s="163"/>
      <c r="E169" s="92"/>
      <c r="F169" s="92"/>
      <c r="G169" s="81"/>
      <c r="N169" s="96"/>
    </row>
    <row r="170" spans="1:14" outlineLevel="1" x14ac:dyDescent="0.25">
      <c r="A170" s="66" t="s">
        <v>279</v>
      </c>
      <c r="B170" s="392"/>
      <c r="C170" s="163"/>
      <c r="D170" s="163"/>
      <c r="E170" s="92"/>
      <c r="F170" s="92"/>
      <c r="G170" s="81"/>
      <c r="N170" s="96"/>
    </row>
    <row r="171" spans="1:14" outlineLevel="1" x14ac:dyDescent="0.25">
      <c r="A171" s="66" t="s">
        <v>280</v>
      </c>
      <c r="B171" s="392"/>
      <c r="C171" s="163"/>
      <c r="D171" s="163"/>
      <c r="E171" s="92"/>
      <c r="F171" s="92"/>
      <c r="G171" s="81"/>
      <c r="N171" s="96"/>
    </row>
    <row r="172" spans="1:14" outlineLevel="1" x14ac:dyDescent="0.25">
      <c r="A172" s="66" t="s">
        <v>281</v>
      </c>
      <c r="B172" s="392"/>
      <c r="C172" s="163"/>
      <c r="D172" s="163"/>
      <c r="E172" s="92"/>
      <c r="F172" s="92"/>
      <c r="G172" s="81"/>
      <c r="N172" s="96"/>
    </row>
    <row r="173" spans="1:14" ht="15" customHeight="1" x14ac:dyDescent="0.25">
      <c r="A173" s="83"/>
      <c r="B173" s="84" t="s">
        <v>282</v>
      </c>
      <c r="C173" s="83" t="s">
        <v>114</v>
      </c>
      <c r="D173" s="83"/>
      <c r="E173" s="85"/>
      <c r="F173" s="83" t="s">
        <v>283</v>
      </c>
      <c r="G173" s="83"/>
      <c r="N173" s="96"/>
    </row>
    <row r="174" spans="1:14" ht="15" customHeight="1" x14ac:dyDescent="0.25">
      <c r="A174" s="66" t="s">
        <v>284</v>
      </c>
      <c r="B174" s="81" t="s">
        <v>285</v>
      </c>
      <c r="C174" s="163" t="s">
        <v>84</v>
      </c>
      <c r="D174" s="79"/>
      <c r="E174" s="72"/>
      <c r="F174" s="176" t="str">
        <f>IF($C$179=0,"",IF(C174="[for completion]","",C174/$C$179))</f>
        <v/>
      </c>
      <c r="G174" s="90"/>
      <c r="N174" s="96"/>
    </row>
    <row r="175" spans="1:14" ht="30.75" customHeight="1" x14ac:dyDescent="0.25">
      <c r="A175" s="66" t="s">
        <v>9</v>
      </c>
      <c r="B175" s="81" t="s">
        <v>1410</v>
      </c>
      <c r="C175" s="163" t="s">
        <v>84</v>
      </c>
      <c r="E175" s="92"/>
      <c r="F175" s="176" t="str">
        <f>IF($C$179=0,"",IF(C175="[for completion]","",C175/$C$179))</f>
        <v/>
      </c>
      <c r="G175" s="90"/>
      <c r="N175" s="96"/>
    </row>
    <row r="176" spans="1:14" x14ac:dyDescent="0.25">
      <c r="A176" s="66" t="s">
        <v>286</v>
      </c>
      <c r="B176" s="81" t="s">
        <v>287</v>
      </c>
      <c r="C176" s="163" t="s">
        <v>84</v>
      </c>
      <c r="E176" s="92"/>
      <c r="F176" s="176"/>
      <c r="G176" s="90"/>
      <c r="N176" s="96"/>
    </row>
    <row r="177" spans="1:14" x14ac:dyDescent="0.25">
      <c r="A177" s="66" t="s">
        <v>288</v>
      </c>
      <c r="B177" s="81" t="s">
        <v>289</v>
      </c>
      <c r="C177" s="163" t="s">
        <v>84</v>
      </c>
      <c r="E177" s="92"/>
      <c r="F177" s="176" t="str">
        <f t="shared" ref="F177:F187" si="28">IF($C$179=0,"",IF(C177="[for completion]","",C177/$C$179))</f>
        <v/>
      </c>
      <c r="G177" s="90"/>
      <c r="N177" s="96"/>
    </row>
    <row r="178" spans="1:14" x14ac:dyDescent="0.25">
      <c r="A178" s="66" t="s">
        <v>290</v>
      </c>
      <c r="B178" s="81" t="s">
        <v>147</v>
      </c>
      <c r="C178" s="163" t="s">
        <v>84</v>
      </c>
      <c r="E178" s="92"/>
      <c r="F178" s="176" t="str">
        <f t="shared" si="28"/>
        <v/>
      </c>
      <c r="G178" s="90"/>
      <c r="N178" s="96"/>
    </row>
    <row r="179" spans="1:14" x14ac:dyDescent="0.25">
      <c r="A179" s="66" t="s">
        <v>10</v>
      </c>
      <c r="B179" s="91" t="s">
        <v>149</v>
      </c>
      <c r="C179" s="165">
        <f>SUM(C174:C178)</f>
        <v>0</v>
      </c>
      <c r="E179" s="92"/>
      <c r="F179" s="177">
        <f>SUM(F174:F178)</f>
        <v>0</v>
      </c>
      <c r="G179" s="90"/>
      <c r="N179" s="96"/>
    </row>
    <row r="180" spans="1:14" outlineLevel="1" x14ac:dyDescent="0.25">
      <c r="A180" s="66" t="s">
        <v>291</v>
      </c>
      <c r="B180" s="98" t="s">
        <v>292</v>
      </c>
      <c r="C180" s="163"/>
      <c r="E180" s="92"/>
      <c r="F180" s="176" t="str">
        <f t="shared" si="28"/>
        <v/>
      </c>
      <c r="G180" s="90"/>
      <c r="N180" s="96"/>
    </row>
    <row r="181" spans="1:14" s="98" customFormat="1" ht="30" outlineLevel="1" x14ac:dyDescent="0.25">
      <c r="A181" s="66" t="s">
        <v>293</v>
      </c>
      <c r="B181" s="98" t="s">
        <v>294</v>
      </c>
      <c r="C181" s="178"/>
      <c r="F181" s="176" t="str">
        <f t="shared" si="28"/>
        <v/>
      </c>
    </row>
    <row r="182" spans="1:14" ht="30" outlineLevel="1" x14ac:dyDescent="0.25">
      <c r="A182" s="66" t="s">
        <v>295</v>
      </c>
      <c r="B182" s="98" t="s">
        <v>296</v>
      </c>
      <c r="C182" s="163"/>
      <c r="E182" s="92"/>
      <c r="F182" s="176" t="str">
        <f t="shared" si="28"/>
        <v/>
      </c>
      <c r="G182" s="90"/>
      <c r="N182" s="96"/>
    </row>
    <row r="183" spans="1:14" outlineLevel="1" x14ac:dyDescent="0.25">
      <c r="A183" s="66" t="s">
        <v>297</v>
      </c>
      <c r="B183" s="98" t="s">
        <v>298</v>
      </c>
      <c r="C183" s="163"/>
      <c r="E183" s="92"/>
      <c r="F183" s="176" t="str">
        <f t="shared" si="28"/>
        <v/>
      </c>
      <c r="G183" s="90"/>
      <c r="N183" s="96"/>
    </row>
    <row r="184" spans="1:14" s="98" customFormat="1" ht="30" outlineLevel="1" x14ac:dyDescent="0.25">
      <c r="A184" s="66" t="s">
        <v>299</v>
      </c>
      <c r="B184" s="98" t="s">
        <v>300</v>
      </c>
      <c r="C184" s="178"/>
      <c r="F184" s="176" t="str">
        <f t="shared" si="28"/>
        <v/>
      </c>
    </row>
    <row r="185" spans="1:14" ht="30" outlineLevel="1" x14ac:dyDescent="0.25">
      <c r="A185" s="66" t="s">
        <v>301</v>
      </c>
      <c r="B185" s="98" t="s">
        <v>302</v>
      </c>
      <c r="C185" s="163"/>
      <c r="E185" s="92"/>
      <c r="F185" s="176" t="str">
        <f t="shared" si="28"/>
        <v/>
      </c>
      <c r="G185" s="90"/>
      <c r="N185" s="96"/>
    </row>
    <row r="186" spans="1:14" outlineLevel="1" x14ac:dyDescent="0.25">
      <c r="A186" s="66" t="s">
        <v>303</v>
      </c>
      <c r="B186" s="98" t="s">
        <v>304</v>
      </c>
      <c r="C186" s="163">
        <v>0</v>
      </c>
      <c r="E186" s="92"/>
      <c r="F186" s="176" t="str">
        <f t="shared" si="28"/>
        <v/>
      </c>
      <c r="G186" s="90"/>
      <c r="N186" s="96"/>
    </row>
    <row r="187" spans="1:14" outlineLevel="1" x14ac:dyDescent="0.25">
      <c r="A187" s="66" t="s">
        <v>305</v>
      </c>
      <c r="B187" s="98" t="s">
        <v>306</v>
      </c>
      <c r="C187" s="163">
        <v>0</v>
      </c>
      <c r="E187" s="92"/>
      <c r="F187" s="176" t="str">
        <f t="shared" si="28"/>
        <v/>
      </c>
      <c r="G187" s="90"/>
      <c r="N187" s="96"/>
    </row>
    <row r="188" spans="1:14" outlineLevel="1" x14ac:dyDescent="0.25">
      <c r="A188" s="66" t="s">
        <v>307</v>
      </c>
      <c r="B188" s="98"/>
      <c r="E188" s="92"/>
      <c r="F188" s="90"/>
      <c r="G188" s="90"/>
      <c r="N188" s="96"/>
    </row>
    <row r="189" spans="1:14" outlineLevel="1" x14ac:dyDescent="0.25">
      <c r="A189" s="66" t="s">
        <v>308</v>
      </c>
      <c r="B189" s="98"/>
      <c r="E189" s="92"/>
      <c r="F189" s="90"/>
      <c r="G189" s="90"/>
      <c r="N189" s="96"/>
    </row>
    <row r="190" spans="1:14" outlineLevel="1" x14ac:dyDescent="0.25">
      <c r="A190" s="66" t="s">
        <v>309</v>
      </c>
      <c r="B190" s="98"/>
      <c r="E190" s="92"/>
      <c r="F190" s="90"/>
      <c r="G190" s="90"/>
      <c r="N190" s="96"/>
    </row>
    <row r="191" spans="1:14" outlineLevel="1" x14ac:dyDescent="0.25">
      <c r="A191" s="66" t="s">
        <v>310</v>
      </c>
      <c r="B191" s="93"/>
      <c r="E191" s="92"/>
      <c r="F191" s="90"/>
      <c r="G191" s="90"/>
      <c r="N191" s="96"/>
    </row>
    <row r="192" spans="1:14" ht="15" customHeight="1" x14ac:dyDescent="0.25">
      <c r="A192" s="83"/>
      <c r="B192" s="84" t="s">
        <v>311</v>
      </c>
      <c r="C192" s="83" t="s">
        <v>114</v>
      </c>
      <c r="D192" s="83"/>
      <c r="E192" s="85"/>
      <c r="F192" s="83" t="s">
        <v>283</v>
      </c>
      <c r="G192" s="83"/>
      <c r="N192" s="96"/>
    </row>
    <row r="193" spans="1:14" x14ac:dyDescent="0.25">
      <c r="A193" s="66" t="s">
        <v>312</v>
      </c>
      <c r="B193" s="81" t="s">
        <v>313</v>
      </c>
      <c r="C193" s="163" t="s">
        <v>84</v>
      </c>
      <c r="E193" s="89"/>
      <c r="F193" s="176" t="str">
        <f t="shared" ref="F193:F206" si="29">IF($C$208=0,"",IF(C193="[for completion]","",C193/$C$208))</f>
        <v/>
      </c>
      <c r="G193" s="90"/>
      <c r="N193" s="96"/>
    </row>
    <row r="194" spans="1:14" x14ac:dyDescent="0.25">
      <c r="A194" s="66" t="s">
        <v>314</v>
      </c>
      <c r="B194" s="81" t="s">
        <v>315</v>
      </c>
      <c r="C194" s="163" t="s">
        <v>84</v>
      </c>
      <c r="E194" s="92"/>
      <c r="F194" s="176" t="str">
        <f t="shared" si="29"/>
        <v/>
      </c>
      <c r="G194" s="92"/>
      <c r="N194" s="96"/>
    </row>
    <row r="195" spans="1:14" x14ac:dyDescent="0.25">
      <c r="A195" s="66" t="s">
        <v>316</v>
      </c>
      <c r="B195" s="81" t="s">
        <v>317</v>
      </c>
      <c r="C195" s="163" t="s">
        <v>84</v>
      </c>
      <c r="E195" s="92"/>
      <c r="F195" s="176" t="str">
        <f t="shared" si="29"/>
        <v/>
      </c>
      <c r="G195" s="92"/>
      <c r="N195" s="96"/>
    </row>
    <row r="196" spans="1:14" x14ac:dyDescent="0.25">
      <c r="A196" s="66" t="s">
        <v>318</v>
      </c>
      <c r="B196" s="81" t="s">
        <v>319</v>
      </c>
      <c r="C196" s="163" t="s">
        <v>84</v>
      </c>
      <c r="E196" s="92"/>
      <c r="F196" s="176" t="str">
        <f t="shared" si="29"/>
        <v/>
      </c>
      <c r="G196" s="92"/>
      <c r="N196" s="96"/>
    </row>
    <row r="197" spans="1:14" x14ac:dyDescent="0.25">
      <c r="A197" s="66" t="s">
        <v>320</v>
      </c>
      <c r="B197" s="81" t="s">
        <v>321</v>
      </c>
      <c r="C197" s="163" t="s">
        <v>84</v>
      </c>
      <c r="E197" s="92"/>
      <c r="F197" s="176" t="str">
        <f t="shared" si="29"/>
        <v/>
      </c>
      <c r="G197" s="92"/>
      <c r="N197" s="96"/>
    </row>
    <row r="198" spans="1:14" x14ac:dyDescent="0.25">
      <c r="A198" s="66" t="s">
        <v>322</v>
      </c>
      <c r="B198" s="81" t="s">
        <v>323</v>
      </c>
      <c r="C198" s="163" t="s">
        <v>84</v>
      </c>
      <c r="E198" s="92"/>
      <c r="F198" s="176" t="str">
        <f t="shared" si="29"/>
        <v/>
      </c>
      <c r="G198" s="92"/>
      <c r="N198" s="96"/>
    </row>
    <row r="199" spans="1:14" x14ac:dyDescent="0.25">
      <c r="A199" s="66" t="s">
        <v>324</v>
      </c>
      <c r="B199" s="81" t="s">
        <v>325</v>
      </c>
      <c r="C199" s="163" t="s">
        <v>84</v>
      </c>
      <c r="E199" s="92"/>
      <c r="F199" s="176" t="str">
        <f t="shared" si="29"/>
        <v/>
      </c>
      <c r="G199" s="92"/>
      <c r="N199" s="96"/>
    </row>
    <row r="200" spans="1:14" x14ac:dyDescent="0.25">
      <c r="A200" s="66" t="s">
        <v>326</v>
      </c>
      <c r="B200" s="81" t="s">
        <v>12</v>
      </c>
      <c r="C200" s="163" t="s">
        <v>84</v>
      </c>
      <c r="E200" s="92"/>
      <c r="F200" s="176" t="str">
        <f t="shared" si="29"/>
        <v/>
      </c>
      <c r="G200" s="92"/>
      <c r="N200" s="96"/>
    </row>
    <row r="201" spans="1:14" x14ac:dyDescent="0.25">
      <c r="A201" s="66" t="s">
        <v>327</v>
      </c>
      <c r="B201" s="81" t="s">
        <v>328</v>
      </c>
      <c r="C201" s="163" t="s">
        <v>84</v>
      </c>
      <c r="E201" s="92"/>
      <c r="F201" s="176" t="str">
        <f t="shared" si="29"/>
        <v/>
      </c>
      <c r="G201" s="92"/>
      <c r="N201" s="96"/>
    </row>
    <row r="202" spans="1:14" x14ac:dyDescent="0.25">
      <c r="A202" s="66" t="s">
        <v>329</v>
      </c>
      <c r="B202" s="81" t="s">
        <v>330</v>
      </c>
      <c r="C202" s="163" t="s">
        <v>84</v>
      </c>
      <c r="E202" s="92"/>
      <c r="F202" s="176" t="str">
        <f t="shared" si="29"/>
        <v/>
      </c>
      <c r="G202" s="92"/>
      <c r="N202" s="96"/>
    </row>
    <row r="203" spans="1:14" x14ac:dyDescent="0.25">
      <c r="A203" s="66" t="s">
        <v>331</v>
      </c>
      <c r="B203" s="81" t="s">
        <v>332</v>
      </c>
      <c r="C203" s="163" t="s">
        <v>84</v>
      </c>
      <c r="E203" s="92"/>
      <c r="F203" s="176" t="str">
        <f t="shared" si="29"/>
        <v/>
      </c>
      <c r="G203" s="92"/>
      <c r="N203" s="96"/>
    </row>
    <row r="204" spans="1:14" x14ac:dyDescent="0.25">
      <c r="A204" s="66" t="s">
        <v>333</v>
      </c>
      <c r="B204" s="81" t="s">
        <v>334</v>
      </c>
      <c r="C204" s="163" t="s">
        <v>84</v>
      </c>
      <c r="E204" s="92"/>
      <c r="F204" s="176" t="str">
        <f t="shared" si="29"/>
        <v/>
      </c>
      <c r="G204" s="92"/>
      <c r="N204" s="96"/>
    </row>
    <row r="205" spans="1:14" x14ac:dyDescent="0.25">
      <c r="A205" s="66" t="s">
        <v>335</v>
      </c>
      <c r="B205" s="81" t="s">
        <v>336</v>
      </c>
      <c r="C205" s="163" t="s">
        <v>84</v>
      </c>
      <c r="E205" s="92"/>
      <c r="F205" s="176" t="str">
        <f t="shared" si="29"/>
        <v/>
      </c>
      <c r="G205" s="92"/>
      <c r="N205" s="96"/>
    </row>
    <row r="206" spans="1:14" x14ac:dyDescent="0.25">
      <c r="A206" s="66" t="s">
        <v>337</v>
      </c>
      <c r="B206" s="81" t="s">
        <v>147</v>
      </c>
      <c r="C206" s="163" t="s">
        <v>84</v>
      </c>
      <c r="E206" s="92"/>
      <c r="F206" s="176" t="str">
        <f t="shared" si="29"/>
        <v/>
      </c>
      <c r="G206" s="92"/>
      <c r="N206" s="96"/>
    </row>
    <row r="207" spans="1:14" x14ac:dyDescent="0.25">
      <c r="A207" s="66" t="s">
        <v>338</v>
      </c>
      <c r="B207" s="91" t="s">
        <v>339</v>
      </c>
      <c r="C207" s="163">
        <f>SUM(C193:C195)</f>
        <v>0</v>
      </c>
      <c r="E207" s="92"/>
      <c r="F207" s="176"/>
      <c r="G207" s="92"/>
      <c r="N207" s="96"/>
    </row>
    <row r="208" spans="1:14" x14ac:dyDescent="0.25">
      <c r="A208" s="66" t="s">
        <v>340</v>
      </c>
      <c r="B208" s="91" t="s">
        <v>149</v>
      </c>
      <c r="C208" s="165">
        <f>SUM(C193:C206)</f>
        <v>0</v>
      </c>
      <c r="D208" s="81"/>
      <c r="E208" s="92"/>
      <c r="F208" s="177">
        <f>SUM(F193:F206)</f>
        <v>0</v>
      </c>
      <c r="G208" s="92"/>
      <c r="N208" s="96"/>
    </row>
    <row r="209" spans="1:14" outlineLevel="1" x14ac:dyDescent="0.25">
      <c r="A209" s="66" t="s">
        <v>341</v>
      </c>
      <c r="B209" s="93" t="s">
        <v>151</v>
      </c>
      <c r="C209" s="163"/>
      <c r="E209" s="92"/>
      <c r="F209" s="176" t="str">
        <f>IF($C$208=0,"",IF(C209="[for completion]","",C209/$C$208))</f>
        <v/>
      </c>
      <c r="G209" s="92"/>
      <c r="N209" s="96"/>
    </row>
    <row r="210" spans="1:14" outlineLevel="1" x14ac:dyDescent="0.25">
      <c r="A210" s="66" t="s">
        <v>342</v>
      </c>
      <c r="B210" s="93" t="s">
        <v>151</v>
      </c>
      <c r="C210" s="163"/>
      <c r="E210" s="92"/>
      <c r="F210" s="176" t="str">
        <f t="shared" ref="F210:F215" si="30">IF($C$208=0,"",IF(C210="[for completion]","",C210/$C$208))</f>
        <v/>
      </c>
      <c r="G210" s="92"/>
      <c r="N210" s="96"/>
    </row>
    <row r="211" spans="1:14" outlineLevel="1" x14ac:dyDescent="0.25">
      <c r="A211" s="66" t="s">
        <v>343</v>
      </c>
      <c r="B211" s="93" t="s">
        <v>151</v>
      </c>
      <c r="C211" s="163"/>
      <c r="E211" s="92"/>
      <c r="F211" s="176" t="str">
        <f t="shared" si="30"/>
        <v/>
      </c>
      <c r="G211" s="92"/>
      <c r="N211" s="96"/>
    </row>
    <row r="212" spans="1:14" outlineLevel="1" x14ac:dyDescent="0.25">
      <c r="A212" s="66" t="s">
        <v>344</v>
      </c>
      <c r="B212" s="93" t="s">
        <v>151</v>
      </c>
      <c r="C212" s="163"/>
      <c r="E212" s="92"/>
      <c r="F212" s="176" t="str">
        <f t="shared" si="30"/>
        <v/>
      </c>
      <c r="G212" s="92"/>
      <c r="N212" s="96"/>
    </row>
    <row r="213" spans="1:14" outlineLevel="1" x14ac:dyDescent="0.25">
      <c r="A213" s="66" t="s">
        <v>345</v>
      </c>
      <c r="B213" s="93" t="s">
        <v>151</v>
      </c>
      <c r="C213" s="163"/>
      <c r="E213" s="92"/>
      <c r="F213" s="176" t="str">
        <f t="shared" si="30"/>
        <v/>
      </c>
      <c r="G213" s="92"/>
      <c r="N213" s="96"/>
    </row>
    <row r="214" spans="1:14" outlineLevel="1" x14ac:dyDescent="0.25">
      <c r="A214" s="66" t="s">
        <v>346</v>
      </c>
      <c r="B214" s="93" t="s">
        <v>151</v>
      </c>
      <c r="C214" s="163"/>
      <c r="E214" s="92"/>
      <c r="F214" s="176" t="str">
        <f t="shared" si="30"/>
        <v/>
      </c>
      <c r="G214" s="92"/>
      <c r="N214" s="96"/>
    </row>
    <row r="215" spans="1:14" outlineLevel="1" x14ac:dyDescent="0.25">
      <c r="A215" s="66" t="s">
        <v>347</v>
      </c>
      <c r="B215" s="93" t="s">
        <v>151</v>
      </c>
      <c r="C215" s="163"/>
      <c r="E215" s="92"/>
      <c r="F215" s="176" t="str">
        <f t="shared" si="30"/>
        <v/>
      </c>
      <c r="G215" s="92"/>
      <c r="N215" s="96"/>
    </row>
    <row r="216" spans="1:14" ht="15" customHeight="1" x14ac:dyDescent="0.25">
      <c r="A216" s="83"/>
      <c r="B216" s="84" t="s">
        <v>348</v>
      </c>
      <c r="C216" s="83" t="s">
        <v>114</v>
      </c>
      <c r="D216" s="83"/>
      <c r="E216" s="85"/>
      <c r="F216" s="83" t="s">
        <v>137</v>
      </c>
      <c r="G216" s="83" t="s">
        <v>270</v>
      </c>
      <c r="N216" s="96"/>
    </row>
    <row r="217" spans="1:14" x14ac:dyDescent="0.25">
      <c r="A217" s="66" t="s">
        <v>349</v>
      </c>
      <c r="B217" s="81" t="s">
        <v>350</v>
      </c>
      <c r="C217" s="163">
        <v>0</v>
      </c>
      <c r="E217" s="92"/>
      <c r="F217" s="176">
        <f>IF($C$38=0,"",IF(C217="[for completion]","",IF(C217="","",C217/$C$38)))</f>
        <v>0</v>
      </c>
      <c r="G217" s="176">
        <f>IF($C$39=0,"",IF(C217="[for completion]","",IF(C217="","",C217/$C$39)))</f>
        <v>0</v>
      </c>
      <c r="N217" s="96"/>
    </row>
    <row r="218" spans="1:14" x14ac:dyDescent="0.25">
      <c r="A218" s="66" t="s">
        <v>351</v>
      </c>
      <c r="B218" s="81" t="s">
        <v>352</v>
      </c>
      <c r="C218" s="163">
        <v>311.77462000000003</v>
      </c>
      <c r="E218" s="92"/>
      <c r="F218" s="176">
        <f t="shared" ref="F218:F219" si="31">IF($C$38=0,"",IF(C218="[for completion]","",IF(C218="","",C218/$C$38)))</f>
        <v>2.736515641132771E-2</v>
      </c>
      <c r="G218" s="176">
        <f t="shared" ref="G218:G219" si="32">IF($C$39=0,"",IF(C218="[for completion]","",IF(C218="","",C218/$C$39)))</f>
        <v>3.1839589246565776E-2</v>
      </c>
      <c r="N218" s="96"/>
    </row>
    <row r="219" spans="1:14" x14ac:dyDescent="0.25">
      <c r="A219" s="66" t="s">
        <v>353</v>
      </c>
      <c r="B219" s="81" t="s">
        <v>147</v>
      </c>
      <c r="C219" s="163">
        <v>0</v>
      </c>
      <c r="E219" s="92"/>
      <c r="F219" s="176">
        <f t="shared" si="31"/>
        <v>0</v>
      </c>
      <c r="G219" s="176">
        <f t="shared" si="32"/>
        <v>0</v>
      </c>
      <c r="N219" s="96"/>
    </row>
    <row r="220" spans="1:14" x14ac:dyDescent="0.25">
      <c r="A220" s="66" t="s">
        <v>354</v>
      </c>
      <c r="B220" s="91" t="s">
        <v>149</v>
      </c>
      <c r="C220" s="163">
        <f>SUM(C217:C219)</f>
        <v>311.77462000000003</v>
      </c>
      <c r="E220" s="92"/>
      <c r="F220" s="157">
        <f>SUM(F217:F219)</f>
        <v>2.736515641132771E-2</v>
      </c>
      <c r="G220" s="157">
        <f>SUM(G217:G219)</f>
        <v>3.1839589246565776E-2</v>
      </c>
      <c r="N220" s="96"/>
    </row>
    <row r="221" spans="1:14" outlineLevel="1" x14ac:dyDescent="0.25">
      <c r="A221" s="66" t="s">
        <v>355</v>
      </c>
      <c r="B221" s="93" t="s">
        <v>151</v>
      </c>
      <c r="C221" s="163"/>
      <c r="E221" s="92"/>
      <c r="F221" s="176" t="str">
        <f t="shared" ref="F221:F227" si="33">IF($C$38=0,"",IF(C221="[for completion]","",IF(C221="","",C221/$C$38)))</f>
        <v/>
      </c>
      <c r="G221" s="176" t="str">
        <f t="shared" ref="G221:G227" si="34">IF($C$39=0,"",IF(C221="[for completion]","",IF(C221="","",C221/$C$39)))</f>
        <v/>
      </c>
      <c r="N221" s="96"/>
    </row>
    <row r="222" spans="1:14" outlineLevel="1" x14ac:dyDescent="0.25">
      <c r="A222" s="66" t="s">
        <v>356</v>
      </c>
      <c r="B222" s="93" t="s">
        <v>151</v>
      </c>
      <c r="C222" s="163"/>
      <c r="E222" s="92"/>
      <c r="F222" s="176" t="str">
        <f t="shared" si="33"/>
        <v/>
      </c>
      <c r="G222" s="176" t="str">
        <f t="shared" si="34"/>
        <v/>
      </c>
      <c r="N222" s="96"/>
    </row>
    <row r="223" spans="1:14" outlineLevel="1" x14ac:dyDescent="0.25">
      <c r="A223" s="66" t="s">
        <v>357</v>
      </c>
      <c r="B223" s="93" t="s">
        <v>151</v>
      </c>
      <c r="C223" s="163"/>
      <c r="E223" s="92"/>
      <c r="F223" s="176" t="str">
        <f t="shared" si="33"/>
        <v/>
      </c>
      <c r="G223" s="176" t="str">
        <f t="shared" si="34"/>
        <v/>
      </c>
      <c r="N223" s="96"/>
    </row>
    <row r="224" spans="1:14" outlineLevel="1" x14ac:dyDescent="0.25">
      <c r="A224" s="66" t="s">
        <v>358</v>
      </c>
      <c r="B224" s="93" t="s">
        <v>151</v>
      </c>
      <c r="C224" s="163"/>
      <c r="E224" s="92"/>
      <c r="F224" s="176" t="str">
        <f t="shared" si="33"/>
        <v/>
      </c>
      <c r="G224" s="176" t="str">
        <f t="shared" si="34"/>
        <v/>
      </c>
      <c r="N224" s="96"/>
    </row>
    <row r="225" spans="1:14" outlineLevel="1" x14ac:dyDescent="0.25">
      <c r="A225" s="66" t="s">
        <v>359</v>
      </c>
      <c r="B225" s="93" t="s">
        <v>151</v>
      </c>
      <c r="C225" s="163"/>
      <c r="E225" s="92"/>
      <c r="F225" s="176" t="str">
        <f t="shared" si="33"/>
        <v/>
      </c>
      <c r="G225" s="176" t="str">
        <f t="shared" si="34"/>
        <v/>
      </c>
    </row>
    <row r="226" spans="1:14" outlineLevel="1" x14ac:dyDescent="0.25">
      <c r="A226" s="66" t="s">
        <v>360</v>
      </c>
      <c r="B226" s="93" t="s">
        <v>151</v>
      </c>
      <c r="C226" s="163"/>
      <c r="E226" s="81"/>
      <c r="F226" s="176" t="str">
        <f t="shared" si="33"/>
        <v/>
      </c>
      <c r="G226" s="176" t="str">
        <f t="shared" si="34"/>
        <v/>
      </c>
    </row>
    <row r="227" spans="1:14" outlineLevel="1" x14ac:dyDescent="0.25">
      <c r="A227" s="66" t="s">
        <v>361</v>
      </c>
      <c r="B227" s="93" t="s">
        <v>151</v>
      </c>
      <c r="C227" s="163"/>
      <c r="E227" s="92"/>
      <c r="F227" s="176" t="str">
        <f t="shared" si="33"/>
        <v/>
      </c>
      <c r="G227" s="176" t="str">
        <f t="shared" si="34"/>
        <v/>
      </c>
    </row>
    <row r="228" spans="1:14" ht="15" customHeight="1" x14ac:dyDescent="0.25">
      <c r="A228" s="83"/>
      <c r="B228" s="84" t="s">
        <v>362</v>
      </c>
      <c r="C228" s="83"/>
      <c r="D228" s="83"/>
      <c r="E228" s="85"/>
      <c r="F228" s="83"/>
      <c r="G228" s="83"/>
    </row>
    <row r="229" spans="1:14" ht="30" x14ac:dyDescent="0.25">
      <c r="A229" s="66" t="s">
        <v>363</v>
      </c>
      <c r="B229" s="81" t="s">
        <v>364</v>
      </c>
      <c r="C229" s="66" t="s">
        <v>2427</v>
      </c>
    </row>
    <row r="230" spans="1:14" ht="15" customHeight="1" x14ac:dyDescent="0.25">
      <c r="A230" s="83"/>
      <c r="B230" s="84" t="s">
        <v>365</v>
      </c>
      <c r="C230" s="83"/>
      <c r="D230" s="83"/>
      <c r="E230" s="85"/>
      <c r="F230" s="83"/>
      <c r="G230" s="83"/>
    </row>
    <row r="231" spans="1:14" x14ac:dyDescent="0.25">
      <c r="A231" s="66" t="s">
        <v>11</v>
      </c>
      <c r="B231" s="66" t="s">
        <v>1413</v>
      </c>
      <c r="C231" s="163" t="s">
        <v>1391</v>
      </c>
      <c r="E231" s="81"/>
    </row>
    <row r="232" spans="1:14" x14ac:dyDescent="0.25">
      <c r="A232" s="66" t="s">
        <v>366</v>
      </c>
      <c r="B232" s="393" t="s">
        <v>367</v>
      </c>
      <c r="C232" s="163" t="s">
        <v>1397</v>
      </c>
      <c r="E232" s="81"/>
    </row>
    <row r="233" spans="1:14" x14ac:dyDescent="0.25">
      <c r="A233" s="66" t="s">
        <v>368</v>
      </c>
      <c r="B233" s="393" t="s">
        <v>369</v>
      </c>
      <c r="C233" s="163" t="s">
        <v>1397</v>
      </c>
      <c r="E233" s="81"/>
    </row>
    <row r="234" spans="1:14" outlineLevel="1" x14ac:dyDescent="0.25">
      <c r="A234" s="66" t="s">
        <v>370</v>
      </c>
      <c r="B234" s="80" t="s">
        <v>371</v>
      </c>
      <c r="C234" s="165">
        <v>0</v>
      </c>
      <c r="D234" s="81"/>
      <c r="E234" s="81"/>
    </row>
    <row r="235" spans="1:14" outlineLevel="1" x14ac:dyDescent="0.25">
      <c r="A235" s="66" t="s">
        <v>372</v>
      </c>
      <c r="B235" s="80" t="s">
        <v>373</v>
      </c>
      <c r="C235" s="165"/>
      <c r="D235" s="81"/>
      <c r="E235" s="81"/>
    </row>
    <row r="236" spans="1:14" outlineLevel="1" x14ac:dyDescent="0.25">
      <c r="A236" s="66" t="s">
        <v>374</v>
      </c>
      <c r="B236" s="80" t="s">
        <v>375</v>
      </c>
      <c r="C236" s="165"/>
      <c r="D236" s="81"/>
      <c r="E236" s="81"/>
    </row>
    <row r="237" spans="1:14" outlineLevel="1" x14ac:dyDescent="0.25">
      <c r="A237" s="66" t="s">
        <v>376</v>
      </c>
      <c r="C237" s="81"/>
      <c r="D237" s="81"/>
      <c r="E237" s="81"/>
    </row>
    <row r="238" spans="1:14" outlineLevel="1" x14ac:dyDescent="0.25">
      <c r="A238" s="66" t="s">
        <v>377</v>
      </c>
      <c r="C238" s="81"/>
      <c r="D238" s="81"/>
      <c r="E238" s="81"/>
    </row>
    <row r="239" spans="1:14" outlineLevel="1" x14ac:dyDescent="0.25">
      <c r="A239" s="66" t="s">
        <v>378</v>
      </c>
      <c r="D239" s="394"/>
      <c r="E239" s="394"/>
      <c r="F239" s="394"/>
      <c r="G239" s="394"/>
      <c r="K239" s="395"/>
      <c r="L239" s="395"/>
      <c r="M239" s="395"/>
      <c r="N239" s="395"/>
    </row>
    <row r="240" spans="1:14" outlineLevel="1" x14ac:dyDescent="0.25">
      <c r="A240" s="66" t="s">
        <v>379</v>
      </c>
      <c r="D240" s="394"/>
      <c r="E240" s="394"/>
      <c r="F240" s="394"/>
      <c r="G240" s="394"/>
      <c r="K240" s="395"/>
      <c r="L240" s="395"/>
      <c r="M240" s="395"/>
      <c r="N240" s="395"/>
    </row>
    <row r="241" spans="1:14" outlineLevel="1" x14ac:dyDescent="0.25">
      <c r="A241" s="66" t="s">
        <v>380</v>
      </c>
      <c r="D241" s="394"/>
      <c r="E241" s="394"/>
      <c r="F241" s="394"/>
      <c r="G241" s="394"/>
      <c r="K241" s="395"/>
      <c r="L241" s="395"/>
      <c r="M241" s="395"/>
      <c r="N241" s="395"/>
    </row>
    <row r="242" spans="1:14" outlineLevel="1" x14ac:dyDescent="0.25">
      <c r="A242" s="66" t="s">
        <v>381</v>
      </c>
      <c r="D242" s="394"/>
      <c r="E242" s="394"/>
      <c r="F242" s="394"/>
      <c r="G242" s="394"/>
      <c r="K242" s="395"/>
      <c r="L242" s="395"/>
      <c r="M242" s="395"/>
      <c r="N242" s="395"/>
    </row>
    <row r="243" spans="1:14" outlineLevel="1" x14ac:dyDescent="0.25">
      <c r="A243" s="66" t="s">
        <v>382</v>
      </c>
      <c r="D243" s="394"/>
      <c r="E243" s="394"/>
      <c r="F243" s="394"/>
      <c r="G243" s="394"/>
      <c r="K243" s="395"/>
      <c r="L243" s="395"/>
      <c r="M243" s="395"/>
      <c r="N243" s="395"/>
    </row>
    <row r="244" spans="1:14" outlineLevel="1" x14ac:dyDescent="0.25">
      <c r="A244" s="66" t="s">
        <v>383</v>
      </c>
      <c r="D244" s="394"/>
      <c r="E244" s="394"/>
      <c r="F244" s="394"/>
      <c r="G244" s="394"/>
      <c r="K244" s="395"/>
      <c r="L244" s="395"/>
      <c r="M244" s="395"/>
      <c r="N244" s="395"/>
    </row>
    <row r="245" spans="1:14" outlineLevel="1" x14ac:dyDescent="0.25">
      <c r="A245" s="66" t="s">
        <v>384</v>
      </c>
      <c r="D245" s="394"/>
      <c r="E245" s="394"/>
      <c r="F245" s="394"/>
      <c r="G245" s="394"/>
      <c r="K245" s="395"/>
      <c r="L245" s="395"/>
      <c r="M245" s="395"/>
      <c r="N245" s="395"/>
    </row>
    <row r="246" spans="1:14" outlineLevel="1" x14ac:dyDescent="0.25">
      <c r="A246" s="66" t="s">
        <v>385</v>
      </c>
      <c r="D246" s="394"/>
      <c r="E246" s="394"/>
      <c r="F246" s="394"/>
      <c r="G246" s="394"/>
      <c r="K246" s="395"/>
      <c r="L246" s="395"/>
      <c r="M246" s="395"/>
      <c r="N246" s="395"/>
    </row>
    <row r="247" spans="1:14" outlineLevel="1" x14ac:dyDescent="0.25">
      <c r="A247" s="66" t="s">
        <v>386</v>
      </c>
      <c r="D247" s="394"/>
      <c r="E247" s="394"/>
      <c r="F247" s="394"/>
      <c r="G247" s="394"/>
      <c r="K247" s="395"/>
      <c r="L247" s="395"/>
      <c r="M247" s="395"/>
      <c r="N247" s="395"/>
    </row>
    <row r="248" spans="1:14" outlineLevel="1" x14ac:dyDescent="0.25">
      <c r="A248" s="66" t="s">
        <v>387</v>
      </c>
      <c r="D248" s="394"/>
      <c r="E248" s="394"/>
      <c r="F248" s="394"/>
      <c r="G248" s="394"/>
      <c r="K248" s="395"/>
      <c r="L248" s="395"/>
      <c r="M248" s="395"/>
      <c r="N248" s="395"/>
    </row>
    <row r="249" spans="1:14" outlineLevel="1" x14ac:dyDescent="0.25">
      <c r="A249" s="66" t="s">
        <v>388</v>
      </c>
      <c r="D249" s="394"/>
      <c r="E249" s="394"/>
      <c r="F249" s="394"/>
      <c r="G249" s="394"/>
      <c r="K249" s="395"/>
      <c r="L249" s="395"/>
      <c r="M249" s="395"/>
      <c r="N249" s="395"/>
    </row>
    <row r="250" spans="1:14" outlineLevel="1" x14ac:dyDescent="0.25">
      <c r="A250" s="66" t="s">
        <v>389</v>
      </c>
      <c r="D250" s="394"/>
      <c r="E250" s="394"/>
      <c r="F250" s="394"/>
      <c r="G250" s="394"/>
      <c r="K250" s="395"/>
      <c r="L250" s="395"/>
      <c r="M250" s="395"/>
      <c r="N250" s="395"/>
    </row>
    <row r="251" spans="1:14" outlineLevel="1" x14ac:dyDescent="0.25">
      <c r="A251" s="66" t="s">
        <v>390</v>
      </c>
      <c r="D251" s="394"/>
      <c r="E251" s="394"/>
      <c r="F251" s="394"/>
      <c r="G251" s="394"/>
      <c r="K251" s="395"/>
      <c r="L251" s="395"/>
      <c r="M251" s="395"/>
      <c r="N251" s="395"/>
    </row>
    <row r="252" spans="1:14" outlineLevel="1" x14ac:dyDescent="0.25">
      <c r="A252" s="66" t="s">
        <v>391</v>
      </c>
      <c r="D252" s="394"/>
      <c r="E252" s="394"/>
      <c r="F252" s="394"/>
      <c r="G252" s="394"/>
      <c r="K252" s="395"/>
      <c r="L252" s="395"/>
      <c r="M252" s="395"/>
      <c r="N252" s="395"/>
    </row>
    <row r="253" spans="1:14" outlineLevel="1" x14ac:dyDescent="0.25">
      <c r="A253" s="66" t="s">
        <v>392</v>
      </c>
      <c r="D253" s="394"/>
      <c r="E253" s="394"/>
      <c r="F253" s="394"/>
      <c r="G253" s="394"/>
      <c r="K253" s="395"/>
      <c r="L253" s="395"/>
      <c r="M253" s="395"/>
      <c r="N253" s="395"/>
    </row>
    <row r="254" spans="1:14" outlineLevel="1" x14ac:dyDescent="0.25">
      <c r="A254" s="66" t="s">
        <v>393</v>
      </c>
      <c r="D254" s="394"/>
      <c r="E254" s="394"/>
      <c r="F254" s="394"/>
      <c r="G254" s="394"/>
      <c r="K254" s="395"/>
      <c r="L254" s="395"/>
      <c r="M254" s="395"/>
      <c r="N254" s="395"/>
    </row>
    <row r="255" spans="1:14" outlineLevel="1" x14ac:dyDescent="0.25">
      <c r="A255" s="66" t="s">
        <v>394</v>
      </c>
      <c r="D255" s="394"/>
      <c r="E255" s="394"/>
      <c r="F255" s="394"/>
      <c r="G255" s="394"/>
      <c r="K255" s="395"/>
      <c r="L255" s="395"/>
      <c r="M255" s="395"/>
      <c r="N255" s="395"/>
    </row>
    <row r="256" spans="1:14" outlineLevel="1" x14ac:dyDescent="0.25">
      <c r="A256" s="66" t="s">
        <v>395</v>
      </c>
      <c r="D256" s="394"/>
      <c r="E256" s="394"/>
      <c r="F256" s="394"/>
      <c r="G256" s="394"/>
      <c r="K256" s="395"/>
      <c r="L256" s="395"/>
      <c r="M256" s="395"/>
      <c r="N256" s="395"/>
    </row>
    <row r="257" spans="1:14" outlineLevel="1" x14ac:dyDescent="0.25">
      <c r="A257" s="66" t="s">
        <v>396</v>
      </c>
      <c r="D257" s="394"/>
      <c r="E257" s="394"/>
      <c r="F257" s="394"/>
      <c r="G257" s="394"/>
      <c r="K257" s="395"/>
      <c r="L257" s="395"/>
      <c r="M257" s="395"/>
      <c r="N257" s="395"/>
    </row>
    <row r="258" spans="1:14" outlineLevel="1" x14ac:dyDescent="0.25">
      <c r="A258" s="66" t="s">
        <v>397</v>
      </c>
      <c r="D258" s="394"/>
      <c r="E258" s="394"/>
      <c r="F258" s="394"/>
      <c r="G258" s="394"/>
      <c r="K258" s="395"/>
      <c r="L258" s="395"/>
      <c r="M258" s="395"/>
      <c r="N258" s="395"/>
    </row>
    <row r="259" spans="1:14" outlineLevel="1" x14ac:dyDescent="0.25">
      <c r="A259" s="66" t="s">
        <v>398</v>
      </c>
      <c r="D259" s="394"/>
      <c r="E259" s="394"/>
      <c r="F259" s="394"/>
      <c r="G259" s="394"/>
      <c r="K259" s="395"/>
      <c r="L259" s="395"/>
      <c r="M259" s="395"/>
      <c r="N259" s="395"/>
    </row>
    <row r="260" spans="1:14" outlineLevel="1" x14ac:dyDescent="0.25">
      <c r="A260" s="66" t="s">
        <v>399</v>
      </c>
      <c r="D260" s="394"/>
      <c r="E260" s="394"/>
      <c r="F260" s="394"/>
      <c r="G260" s="394"/>
      <c r="K260" s="395"/>
      <c r="L260" s="395"/>
      <c r="M260" s="395"/>
      <c r="N260" s="395"/>
    </row>
    <row r="261" spans="1:14" outlineLevel="1" x14ac:dyDescent="0.25">
      <c r="A261" s="66" t="s">
        <v>400</v>
      </c>
      <c r="D261" s="394"/>
      <c r="E261" s="394"/>
      <c r="F261" s="394"/>
      <c r="G261" s="394"/>
      <c r="K261" s="395"/>
      <c r="L261" s="395"/>
      <c r="M261" s="395"/>
      <c r="N261" s="395"/>
    </row>
    <row r="262" spans="1:14" outlineLevel="1" x14ac:dyDescent="0.25">
      <c r="A262" s="66" t="s">
        <v>401</v>
      </c>
      <c r="D262" s="394"/>
      <c r="E262" s="394"/>
      <c r="F262" s="394"/>
      <c r="G262" s="394"/>
      <c r="K262" s="395"/>
      <c r="L262" s="395"/>
      <c r="M262" s="395"/>
      <c r="N262" s="395"/>
    </row>
    <row r="263" spans="1:14" outlineLevel="1" x14ac:dyDescent="0.25">
      <c r="A263" s="66" t="s">
        <v>402</v>
      </c>
      <c r="D263" s="394"/>
      <c r="E263" s="394"/>
      <c r="F263" s="394"/>
      <c r="G263" s="394"/>
      <c r="K263" s="395"/>
      <c r="L263" s="395"/>
      <c r="M263" s="395"/>
      <c r="N263" s="395"/>
    </row>
    <row r="264" spans="1:14" outlineLevel="1" x14ac:dyDescent="0.25">
      <c r="A264" s="66" t="s">
        <v>403</v>
      </c>
      <c r="D264" s="394"/>
      <c r="E264" s="394"/>
      <c r="F264" s="394"/>
      <c r="G264" s="394"/>
      <c r="K264" s="395"/>
      <c r="L264" s="395"/>
      <c r="M264" s="395"/>
      <c r="N264" s="395"/>
    </row>
    <row r="265" spans="1:14" outlineLevel="1" x14ac:dyDescent="0.25">
      <c r="A265" s="66" t="s">
        <v>404</v>
      </c>
      <c r="D265" s="394"/>
      <c r="E265" s="394"/>
      <c r="F265" s="394"/>
      <c r="G265" s="394"/>
      <c r="K265" s="395"/>
      <c r="L265" s="395"/>
      <c r="M265" s="395"/>
      <c r="N265" s="395"/>
    </row>
    <row r="266" spans="1:14" outlineLevel="1" x14ac:dyDescent="0.25">
      <c r="A266" s="66" t="s">
        <v>405</v>
      </c>
      <c r="D266" s="394"/>
      <c r="E266" s="394"/>
      <c r="F266" s="394"/>
      <c r="G266" s="394"/>
      <c r="K266" s="395"/>
      <c r="L266" s="395"/>
      <c r="M266" s="395"/>
      <c r="N266" s="395"/>
    </row>
    <row r="267" spans="1:14" outlineLevel="1" x14ac:dyDescent="0.25">
      <c r="A267" s="66" t="s">
        <v>406</v>
      </c>
      <c r="D267" s="394"/>
      <c r="E267" s="394"/>
      <c r="F267" s="394"/>
      <c r="G267" s="394"/>
      <c r="K267" s="395"/>
      <c r="L267" s="395"/>
      <c r="M267" s="395"/>
      <c r="N267" s="395"/>
    </row>
    <row r="268" spans="1:14" outlineLevel="1" x14ac:dyDescent="0.25">
      <c r="A268" s="66" t="s">
        <v>407</v>
      </c>
      <c r="D268" s="394"/>
      <c r="E268" s="394"/>
      <c r="F268" s="394"/>
      <c r="G268" s="394"/>
      <c r="K268" s="395"/>
      <c r="L268" s="395"/>
      <c r="M268" s="395"/>
      <c r="N268" s="395"/>
    </row>
    <row r="269" spans="1:14" outlineLevel="1" x14ac:dyDescent="0.25">
      <c r="A269" s="66" t="s">
        <v>408</v>
      </c>
      <c r="D269" s="394"/>
      <c r="E269" s="394"/>
      <c r="F269" s="394"/>
      <c r="G269" s="394"/>
      <c r="K269" s="395"/>
      <c r="L269" s="395"/>
      <c r="M269" s="395"/>
      <c r="N269" s="395"/>
    </row>
    <row r="270" spans="1:14" outlineLevel="1" x14ac:dyDescent="0.25">
      <c r="A270" s="66" t="s">
        <v>409</v>
      </c>
      <c r="D270" s="394"/>
      <c r="E270" s="394"/>
      <c r="F270" s="394"/>
      <c r="G270" s="394"/>
      <c r="K270" s="395"/>
      <c r="L270" s="395"/>
      <c r="M270" s="395"/>
      <c r="N270" s="395"/>
    </row>
    <row r="271" spans="1:14" outlineLevel="1" x14ac:dyDescent="0.25">
      <c r="A271" s="66" t="s">
        <v>410</v>
      </c>
      <c r="D271" s="394"/>
      <c r="E271" s="394"/>
      <c r="F271" s="394"/>
      <c r="G271" s="394"/>
      <c r="K271" s="395"/>
      <c r="L271" s="395"/>
      <c r="M271" s="395"/>
      <c r="N271" s="395"/>
    </row>
    <row r="272" spans="1:14" outlineLevel="1" x14ac:dyDescent="0.25">
      <c r="A272" s="66" t="s">
        <v>411</v>
      </c>
      <c r="D272" s="394"/>
      <c r="E272" s="394"/>
      <c r="F272" s="394"/>
      <c r="G272" s="394"/>
      <c r="K272" s="395"/>
      <c r="L272" s="395"/>
      <c r="M272" s="395"/>
      <c r="N272" s="395"/>
    </row>
    <row r="273" spans="1:14" outlineLevel="1" x14ac:dyDescent="0.25">
      <c r="A273" s="66" t="s">
        <v>412</v>
      </c>
      <c r="D273" s="394"/>
      <c r="E273" s="394"/>
      <c r="F273" s="394"/>
      <c r="G273" s="394"/>
      <c r="K273" s="395"/>
      <c r="L273" s="395"/>
      <c r="M273" s="395"/>
      <c r="N273" s="395"/>
    </row>
    <row r="274" spans="1:14" outlineLevel="1" x14ac:dyDescent="0.25">
      <c r="A274" s="66" t="s">
        <v>413</v>
      </c>
      <c r="D274" s="394"/>
      <c r="E274" s="394"/>
      <c r="F274" s="394"/>
      <c r="G274" s="394"/>
      <c r="K274" s="395"/>
      <c r="L274" s="395"/>
      <c r="M274" s="395"/>
      <c r="N274" s="395"/>
    </row>
    <row r="275" spans="1:14" outlineLevel="1" x14ac:dyDescent="0.25">
      <c r="A275" s="66" t="s">
        <v>414</v>
      </c>
      <c r="D275" s="394"/>
      <c r="E275" s="394"/>
      <c r="F275" s="394"/>
      <c r="G275" s="394"/>
      <c r="K275" s="395"/>
      <c r="L275" s="395"/>
      <c r="M275" s="395"/>
      <c r="N275" s="395"/>
    </row>
    <row r="276" spans="1:14" outlineLevel="1" x14ac:dyDescent="0.25">
      <c r="A276" s="66" t="s">
        <v>415</v>
      </c>
      <c r="D276" s="394"/>
      <c r="E276" s="394"/>
      <c r="F276" s="394"/>
      <c r="G276" s="394"/>
      <c r="K276" s="395"/>
      <c r="L276" s="395"/>
      <c r="M276" s="395"/>
      <c r="N276" s="395"/>
    </row>
    <row r="277" spans="1:14" outlineLevel="1" x14ac:dyDescent="0.25">
      <c r="A277" s="66" t="s">
        <v>416</v>
      </c>
      <c r="D277" s="394"/>
      <c r="E277" s="394"/>
      <c r="F277" s="394"/>
      <c r="G277" s="394"/>
      <c r="K277" s="395"/>
      <c r="L277" s="395"/>
      <c r="M277" s="395"/>
      <c r="N277" s="395"/>
    </row>
    <row r="278" spans="1:14" outlineLevel="1" x14ac:dyDescent="0.25">
      <c r="A278" s="66" t="s">
        <v>417</v>
      </c>
      <c r="D278" s="394"/>
      <c r="E278" s="394"/>
      <c r="F278" s="394"/>
      <c r="G278" s="394"/>
      <c r="K278" s="395"/>
      <c r="L278" s="395"/>
      <c r="M278" s="395"/>
      <c r="N278" s="395"/>
    </row>
    <row r="279" spans="1:14" outlineLevel="1" x14ac:dyDescent="0.25">
      <c r="A279" s="66" t="s">
        <v>418</v>
      </c>
      <c r="D279" s="394"/>
      <c r="E279" s="394"/>
      <c r="F279" s="394"/>
      <c r="G279" s="394"/>
      <c r="K279" s="395"/>
      <c r="L279" s="395"/>
      <c r="M279" s="395"/>
      <c r="N279" s="395"/>
    </row>
    <row r="280" spans="1:14" outlineLevel="1" x14ac:dyDescent="0.25">
      <c r="A280" s="66" t="s">
        <v>419</v>
      </c>
      <c r="D280" s="394"/>
      <c r="E280" s="394"/>
      <c r="F280" s="394"/>
      <c r="G280" s="394"/>
      <c r="K280" s="395"/>
      <c r="L280" s="395"/>
      <c r="M280" s="395"/>
      <c r="N280" s="395"/>
    </row>
    <row r="281" spans="1:14" outlineLevel="1" x14ac:dyDescent="0.25">
      <c r="A281" s="66" t="s">
        <v>420</v>
      </c>
      <c r="D281" s="394"/>
      <c r="E281" s="394"/>
      <c r="F281" s="394"/>
      <c r="G281" s="394"/>
      <c r="K281" s="395"/>
      <c r="L281" s="395"/>
      <c r="M281" s="395"/>
      <c r="N281" s="395"/>
    </row>
    <row r="282" spans="1:14" outlineLevel="1" x14ac:dyDescent="0.25">
      <c r="A282" s="66" t="s">
        <v>421</v>
      </c>
      <c r="D282" s="394"/>
      <c r="E282" s="394"/>
      <c r="F282" s="394"/>
      <c r="G282" s="394"/>
      <c r="K282" s="395"/>
      <c r="L282" s="395"/>
      <c r="M282" s="395"/>
      <c r="N282" s="395"/>
    </row>
    <row r="283" spans="1:14" outlineLevel="1" x14ac:dyDescent="0.25">
      <c r="A283" s="66" t="s">
        <v>422</v>
      </c>
      <c r="D283" s="394"/>
      <c r="E283" s="394"/>
      <c r="F283" s="394"/>
      <c r="G283" s="394"/>
      <c r="K283" s="395"/>
      <c r="L283" s="395"/>
      <c r="M283" s="395"/>
      <c r="N283" s="395"/>
    </row>
    <row r="284" spans="1:14" outlineLevel="1" x14ac:dyDescent="0.25">
      <c r="A284" s="66" t="s">
        <v>423</v>
      </c>
      <c r="D284" s="394"/>
      <c r="E284" s="394"/>
      <c r="F284" s="394"/>
      <c r="G284" s="394"/>
      <c r="K284" s="395"/>
      <c r="L284" s="395"/>
      <c r="M284" s="395"/>
      <c r="N284" s="395"/>
    </row>
    <row r="285" spans="1:14" ht="37.5" x14ac:dyDescent="0.25">
      <c r="A285" s="385"/>
      <c r="B285" s="385" t="s">
        <v>424</v>
      </c>
      <c r="C285" s="385" t="s">
        <v>1</v>
      </c>
      <c r="D285" s="385" t="s">
        <v>1</v>
      </c>
      <c r="E285" s="385"/>
      <c r="F285" s="77"/>
      <c r="G285" s="386"/>
      <c r="I285" s="379"/>
      <c r="J285" s="379"/>
      <c r="K285" s="379"/>
      <c r="L285" s="379"/>
      <c r="M285" s="72"/>
    </row>
    <row r="286" spans="1:14" ht="18.75" x14ac:dyDescent="0.25">
      <c r="A286" s="99" t="s">
        <v>425</v>
      </c>
      <c r="B286" s="100"/>
      <c r="C286" s="100"/>
      <c r="D286" s="100"/>
      <c r="E286" s="100"/>
      <c r="F286" s="101"/>
      <c r="G286" s="100"/>
      <c r="I286" s="379"/>
      <c r="J286" s="379"/>
      <c r="K286" s="379"/>
      <c r="L286" s="379"/>
      <c r="M286" s="72"/>
    </row>
    <row r="287" spans="1:14" ht="18.75" x14ac:dyDescent="0.25">
      <c r="A287" s="99" t="s">
        <v>426</v>
      </c>
      <c r="B287" s="100"/>
      <c r="C287" s="100"/>
      <c r="D287" s="100"/>
      <c r="E287" s="100"/>
      <c r="F287" s="101"/>
      <c r="G287" s="100"/>
      <c r="I287" s="379"/>
      <c r="J287" s="379"/>
      <c r="K287" s="379"/>
      <c r="L287" s="379"/>
      <c r="M287" s="72"/>
    </row>
    <row r="288" spans="1:14" x14ac:dyDescent="0.25">
      <c r="A288" s="66" t="s">
        <v>427</v>
      </c>
      <c r="B288" s="80" t="s">
        <v>428</v>
      </c>
      <c r="C288" s="396">
        <f>ROW(B38)</f>
        <v>38</v>
      </c>
      <c r="D288" s="97"/>
      <c r="E288" s="97"/>
      <c r="F288" s="97"/>
      <c r="G288" s="97"/>
      <c r="I288" s="80"/>
      <c r="J288" s="396"/>
      <c r="L288" s="97"/>
      <c r="M288" s="97"/>
      <c r="N288" s="97"/>
    </row>
    <row r="289" spans="1:13" x14ac:dyDescent="0.25">
      <c r="A289" s="66" t="s">
        <v>429</v>
      </c>
      <c r="B289" s="80" t="s">
        <v>430</v>
      </c>
      <c r="C289" s="396">
        <f>ROW(B39)</f>
        <v>39</v>
      </c>
      <c r="E289" s="97"/>
      <c r="F289" s="97"/>
      <c r="I289" s="80"/>
      <c r="J289" s="396"/>
      <c r="L289" s="97"/>
      <c r="M289" s="97"/>
    </row>
    <row r="290" spans="1:13" x14ac:dyDescent="0.25">
      <c r="A290" s="66" t="s">
        <v>431</v>
      </c>
      <c r="B290" s="80" t="s">
        <v>432</v>
      </c>
      <c r="C290" s="396" t="str">
        <f ca="1">IF(ISREF(INDIRECT("'B1. HTT Mortgage Assets'!A1")),ROW('B1. HTT Mortgage Assets'!B43)&amp;" for Mortgage Assets","")</f>
        <v>43 for Mortgage Assets</v>
      </c>
      <c r="D290" s="396" t="str">
        <f ca="1">IF(ISREF(INDIRECT("'B2. HTT Public Sector Assets'!A1")),ROW('B2. HTT Public Sector Assets'!B48)&amp; " for Public Sector Assets","")</f>
        <v>48 for Public Sector Assets</v>
      </c>
      <c r="F290" s="97"/>
      <c r="I290" s="80"/>
      <c r="J290" s="396"/>
      <c r="K290" s="396"/>
      <c r="M290" s="97"/>
    </row>
    <row r="291" spans="1:13" x14ac:dyDescent="0.25">
      <c r="A291" s="66" t="s">
        <v>433</v>
      </c>
      <c r="B291" s="80" t="s">
        <v>434</v>
      </c>
      <c r="C291" s="396">
        <f>ROW(B52)</f>
        <v>52</v>
      </c>
      <c r="I291" s="80"/>
      <c r="J291" s="396"/>
    </row>
    <row r="292" spans="1:13" x14ac:dyDescent="0.25">
      <c r="A292" s="66" t="s">
        <v>435</v>
      </c>
      <c r="B292" s="80" t="s">
        <v>436</v>
      </c>
      <c r="C292" s="397" t="str">
        <f ca="1">IF(ISREF(INDIRECT("'B1. HTT Mortgage Assets'!A1")),ROW('B1. HTT Mortgage Assets'!B186)&amp;" for Residential Mortgage Assets","")</f>
        <v>186 for Residential Mortgage Assets</v>
      </c>
      <c r="D292" s="396" t="str">
        <f ca="1">IF(ISREF(INDIRECT("'B1. HTT Mortgage Assets'!A1")),ROW('B1. HTT Mortgage Assets'!B287 )&amp; " for Commercial Mortgage Assets","")</f>
        <v>287 for Commercial Mortgage Assets</v>
      </c>
      <c r="F292" s="396" t="str">
        <f ca="1">IF(ISREF(INDIRECT("'B2. HTT Public Sector Assets'!A1")),ROW('B2. HTT Public Sector Assets'!B18)&amp; " for Public Sector Assets","")</f>
        <v>18 for Public Sector Assets</v>
      </c>
      <c r="I292" s="80"/>
      <c r="J292" s="395"/>
      <c r="K292" s="396"/>
    </row>
    <row r="293" spans="1:13" x14ac:dyDescent="0.25">
      <c r="A293" s="66" t="s">
        <v>437</v>
      </c>
      <c r="B293" s="80" t="s">
        <v>438</v>
      </c>
      <c r="C293" s="396" t="str">
        <f ca="1">IF(ISREF(INDIRECT("'B1. HTT Mortgage Assets'!A1")),ROW('B1. HTT Mortgage Assets'!B149)&amp;" for Mortgage Assets","")</f>
        <v>149 for Mortgage Assets</v>
      </c>
      <c r="D293" s="396" t="str">
        <f ca="1">IF(ISREF(INDIRECT("'B2. HTT Public Sector Assets'!A1")),ROW('B2. HTT Public Sector Assets'!B129)&amp;" for Public Sector Assets","")</f>
        <v>129 for Public Sector Assets</v>
      </c>
      <c r="I293" s="80"/>
    </row>
    <row r="294" spans="1:13" x14ac:dyDescent="0.25">
      <c r="A294" s="66" t="s">
        <v>439</v>
      </c>
      <c r="B294" s="80" t="s">
        <v>440</v>
      </c>
      <c r="C294" s="396">
        <f>ROW(B111)</f>
        <v>111</v>
      </c>
      <c r="I294" s="80"/>
      <c r="J294" s="396"/>
    </row>
    <row r="295" spans="1:13" x14ac:dyDescent="0.25">
      <c r="A295" s="66" t="s">
        <v>441</v>
      </c>
      <c r="B295" s="80" t="s">
        <v>442</v>
      </c>
      <c r="C295" s="396">
        <f>ROW(B163)</f>
        <v>163</v>
      </c>
      <c r="I295" s="80"/>
      <c r="J295" s="396"/>
    </row>
    <row r="296" spans="1:13" x14ac:dyDescent="0.25">
      <c r="A296" s="66" t="s">
        <v>443</v>
      </c>
      <c r="B296" s="80" t="s">
        <v>444</v>
      </c>
      <c r="C296" s="396">
        <f>ROW(B137)</f>
        <v>137</v>
      </c>
      <c r="I296" s="80"/>
      <c r="J296" s="396"/>
    </row>
    <row r="297" spans="1:13" ht="30" x14ac:dyDescent="0.25">
      <c r="A297" s="66" t="s">
        <v>445</v>
      </c>
      <c r="B297" s="66" t="s">
        <v>446</v>
      </c>
      <c r="C297" s="396" t="str">
        <f>ROW('C. HTT Harmonised Glossary'!B17)&amp;" for Harmonised Glossary"</f>
        <v>17 for Harmonised Glossary</v>
      </c>
      <c r="J297" s="396"/>
    </row>
    <row r="298" spans="1:13" x14ac:dyDescent="0.25">
      <c r="A298" s="66" t="s">
        <v>447</v>
      </c>
      <c r="B298" s="80" t="s">
        <v>448</v>
      </c>
      <c r="C298" s="396">
        <f>ROW(B65)</f>
        <v>65</v>
      </c>
      <c r="I298" s="80"/>
      <c r="J298" s="396"/>
    </row>
    <row r="299" spans="1:13" x14ac:dyDescent="0.25">
      <c r="A299" s="66" t="s">
        <v>449</v>
      </c>
      <c r="B299" s="80" t="s">
        <v>450</v>
      </c>
      <c r="C299" s="396">
        <f>ROW(B88)</f>
        <v>88</v>
      </c>
      <c r="I299" s="80"/>
      <c r="J299" s="396"/>
    </row>
    <row r="300" spans="1:13" x14ac:dyDescent="0.25">
      <c r="A300" s="66" t="s">
        <v>451</v>
      </c>
      <c r="B300" s="80" t="s">
        <v>452</v>
      </c>
      <c r="C300" s="396" t="str">
        <f ca="1">IF(ISREF(INDIRECT("'B1. HTT Mortgage Assets'!A1")),ROW('B1. HTT Mortgage Assets'!B179)&amp; " for Mortgage Assets","")</f>
        <v>179 for Mortgage Assets</v>
      </c>
      <c r="D300" s="396" t="str">
        <f ca="1">IF(ISREF(INDIRECT("'B2. HTT Public Sector Assets'!A1")),ROW('B2. HTT Public Sector Assets'!B166)&amp; " for Public Sector Assets","")</f>
        <v>166 for Public Sector Assets</v>
      </c>
      <c r="I300" s="80"/>
      <c r="J300" s="396"/>
      <c r="K300" s="396"/>
    </row>
    <row r="301" spans="1:13" outlineLevel="1" x14ac:dyDescent="0.25">
      <c r="A301" s="66" t="s">
        <v>453</v>
      </c>
      <c r="B301" s="80"/>
      <c r="C301" s="396"/>
      <c r="D301" s="396"/>
      <c r="I301" s="80"/>
      <c r="J301" s="396"/>
      <c r="K301" s="396"/>
    </row>
    <row r="302" spans="1:13" outlineLevel="1" x14ac:dyDescent="0.25">
      <c r="A302" s="66" t="s">
        <v>454</v>
      </c>
      <c r="B302" s="80"/>
      <c r="C302" s="396"/>
      <c r="D302" s="396"/>
      <c r="I302" s="80"/>
      <c r="J302" s="396"/>
      <c r="K302" s="396"/>
    </row>
    <row r="303" spans="1:13" outlineLevel="1" x14ac:dyDescent="0.25">
      <c r="A303" s="66" t="s">
        <v>455</v>
      </c>
      <c r="B303" s="80"/>
      <c r="C303" s="396"/>
      <c r="D303" s="396"/>
      <c r="I303" s="80"/>
      <c r="J303" s="396"/>
      <c r="K303" s="396"/>
    </row>
    <row r="304" spans="1:13" outlineLevel="1" x14ac:dyDescent="0.25">
      <c r="A304" s="66" t="s">
        <v>456</v>
      </c>
      <c r="B304" s="80"/>
      <c r="C304" s="396"/>
      <c r="D304" s="396"/>
      <c r="I304" s="80"/>
      <c r="J304" s="396"/>
      <c r="K304" s="396"/>
    </row>
    <row r="305" spans="1:14" outlineLevel="1" x14ac:dyDescent="0.25">
      <c r="A305" s="66" t="s">
        <v>457</v>
      </c>
      <c r="B305" s="80"/>
      <c r="C305" s="396"/>
      <c r="D305" s="396"/>
      <c r="I305" s="80"/>
      <c r="J305" s="396"/>
      <c r="K305" s="396"/>
      <c r="N305" s="96"/>
    </row>
    <row r="306" spans="1:14" outlineLevel="1" x14ac:dyDescent="0.25">
      <c r="A306" s="66" t="s">
        <v>458</v>
      </c>
      <c r="B306" s="80"/>
      <c r="C306" s="396"/>
      <c r="D306" s="396"/>
      <c r="I306" s="80"/>
      <c r="J306" s="396"/>
      <c r="K306" s="396"/>
      <c r="N306" s="96"/>
    </row>
    <row r="307" spans="1:14" outlineLevel="1" x14ac:dyDescent="0.25">
      <c r="A307" s="66" t="s">
        <v>459</v>
      </c>
      <c r="B307" s="80"/>
      <c r="C307" s="396"/>
      <c r="D307" s="396"/>
      <c r="I307" s="80"/>
      <c r="J307" s="396"/>
      <c r="K307" s="396"/>
      <c r="N307" s="96"/>
    </row>
    <row r="308" spans="1:14" outlineLevel="1" x14ac:dyDescent="0.25">
      <c r="A308" s="66" t="s">
        <v>460</v>
      </c>
      <c r="B308" s="80"/>
      <c r="C308" s="396"/>
      <c r="D308" s="396"/>
      <c r="I308" s="80"/>
      <c r="J308" s="396"/>
      <c r="K308" s="396"/>
      <c r="N308" s="96"/>
    </row>
    <row r="309" spans="1:14" outlineLevel="1" x14ac:dyDescent="0.25">
      <c r="A309" s="66" t="s">
        <v>461</v>
      </c>
      <c r="B309" s="80"/>
      <c r="C309" s="396"/>
      <c r="D309" s="396"/>
      <c r="I309" s="80"/>
      <c r="J309" s="396"/>
      <c r="K309" s="396"/>
      <c r="N309" s="96"/>
    </row>
    <row r="310" spans="1:14" outlineLevel="1" x14ac:dyDescent="0.25">
      <c r="A310" s="66" t="s">
        <v>462</v>
      </c>
      <c r="N310" s="96"/>
    </row>
    <row r="311" spans="1:14" ht="37.5" x14ac:dyDescent="0.25">
      <c r="A311" s="77"/>
      <c r="B311" s="385" t="s">
        <v>80</v>
      </c>
      <c r="C311" s="77"/>
      <c r="D311" s="77"/>
      <c r="E311" s="77"/>
      <c r="F311" s="77"/>
      <c r="G311" s="386"/>
      <c r="I311" s="379"/>
      <c r="J311" s="72"/>
      <c r="K311" s="72"/>
      <c r="L311" s="72"/>
      <c r="M311" s="72"/>
      <c r="N311" s="96"/>
    </row>
    <row r="312" spans="1:14" x14ac:dyDescent="0.25">
      <c r="A312" s="66" t="s">
        <v>5</v>
      </c>
      <c r="B312" s="87" t="s">
        <v>463</v>
      </c>
      <c r="C312" s="66">
        <v>0</v>
      </c>
      <c r="I312" s="87"/>
      <c r="J312" s="396"/>
      <c r="N312" s="96"/>
    </row>
    <row r="313" spans="1:14" outlineLevel="1" x14ac:dyDescent="0.25">
      <c r="A313" s="66" t="s">
        <v>464</v>
      </c>
      <c r="B313" s="87"/>
      <c r="C313" s="396"/>
      <c r="I313" s="87"/>
      <c r="J313" s="396"/>
      <c r="N313" s="96"/>
    </row>
    <row r="314" spans="1:14" outlineLevel="1" x14ac:dyDescent="0.25">
      <c r="A314" s="66" t="s">
        <v>465</v>
      </c>
      <c r="B314" s="87"/>
      <c r="C314" s="396"/>
      <c r="I314" s="87"/>
      <c r="J314" s="396"/>
      <c r="N314" s="96"/>
    </row>
    <row r="315" spans="1:14" outlineLevel="1" x14ac:dyDescent="0.25">
      <c r="A315" s="66" t="s">
        <v>466</v>
      </c>
      <c r="B315" s="87"/>
      <c r="C315" s="396"/>
      <c r="I315" s="87"/>
      <c r="J315" s="396"/>
      <c r="N315" s="96"/>
    </row>
    <row r="316" spans="1:14" outlineLevel="1" x14ac:dyDescent="0.25">
      <c r="A316" s="66" t="s">
        <v>467</v>
      </c>
      <c r="B316" s="87"/>
      <c r="C316" s="396"/>
      <c r="I316" s="87"/>
      <c r="J316" s="396"/>
      <c r="N316" s="96"/>
    </row>
    <row r="317" spans="1:14" outlineLevel="1" x14ac:dyDescent="0.25">
      <c r="A317" s="66" t="s">
        <v>468</v>
      </c>
      <c r="B317" s="87"/>
      <c r="C317" s="396"/>
      <c r="I317" s="87"/>
      <c r="J317" s="396"/>
      <c r="N317" s="96"/>
    </row>
    <row r="318" spans="1:14" outlineLevel="1" x14ac:dyDescent="0.25">
      <c r="A318" s="66" t="s">
        <v>469</v>
      </c>
      <c r="B318" s="87"/>
      <c r="C318" s="396"/>
      <c r="I318" s="87"/>
      <c r="J318" s="396"/>
      <c r="N318" s="96"/>
    </row>
    <row r="319" spans="1:14" ht="18.75" x14ac:dyDescent="0.25">
      <c r="A319" s="77"/>
      <c r="B319" s="385" t="s">
        <v>81</v>
      </c>
      <c r="C319" s="77"/>
      <c r="D319" s="77"/>
      <c r="E319" s="77"/>
      <c r="F319" s="77"/>
      <c r="G319" s="386"/>
      <c r="I319" s="379"/>
      <c r="J319" s="72"/>
      <c r="K319" s="72"/>
      <c r="L319" s="72"/>
      <c r="M319" s="72"/>
      <c r="N319" s="96"/>
    </row>
    <row r="320" spans="1:14" ht="15" customHeight="1" outlineLevel="1" x14ac:dyDescent="0.25">
      <c r="A320" s="83"/>
      <c r="B320" s="84" t="s">
        <v>470</v>
      </c>
      <c r="C320" s="83"/>
      <c r="D320" s="83"/>
      <c r="E320" s="85"/>
      <c r="F320" s="83"/>
      <c r="G320" s="83"/>
      <c r="N320" s="96"/>
    </row>
    <row r="321" spans="1:14" outlineLevel="1" x14ac:dyDescent="0.25">
      <c r="A321" s="66" t="s">
        <v>471</v>
      </c>
      <c r="B321" s="80" t="s">
        <v>472</v>
      </c>
      <c r="C321" s="80"/>
      <c r="I321" s="96"/>
      <c r="J321" s="96"/>
      <c r="K321" s="96"/>
      <c r="L321" s="96"/>
      <c r="M321" s="96"/>
      <c r="N321" s="96"/>
    </row>
    <row r="322" spans="1:14" outlineLevel="1" x14ac:dyDescent="0.25">
      <c r="A322" s="66" t="s">
        <v>473</v>
      </c>
      <c r="B322" s="80" t="s">
        <v>474</v>
      </c>
      <c r="C322" s="80"/>
      <c r="I322" s="96"/>
      <c r="J322" s="96"/>
      <c r="K322" s="96"/>
      <c r="L322" s="96"/>
      <c r="M322" s="96"/>
      <c r="N322" s="96"/>
    </row>
    <row r="323" spans="1:14" outlineLevel="1" x14ac:dyDescent="0.25">
      <c r="A323" s="66" t="s">
        <v>475</v>
      </c>
      <c r="B323" s="80" t="s">
        <v>476</v>
      </c>
      <c r="C323" s="80"/>
      <c r="I323" s="96"/>
      <c r="J323" s="96"/>
      <c r="K323" s="96"/>
      <c r="L323" s="96"/>
      <c r="M323" s="96"/>
      <c r="N323" s="96"/>
    </row>
    <row r="324" spans="1:14" outlineLevel="1" x14ac:dyDescent="0.25">
      <c r="A324" s="66" t="s">
        <v>477</v>
      </c>
      <c r="B324" s="80" t="s">
        <v>478</v>
      </c>
      <c r="I324" s="96"/>
      <c r="J324" s="96"/>
      <c r="K324" s="96"/>
      <c r="L324" s="96"/>
      <c r="M324" s="96"/>
      <c r="N324" s="96"/>
    </row>
    <row r="325" spans="1:14" outlineLevel="1" x14ac:dyDescent="0.25">
      <c r="A325" s="66" t="s">
        <v>479</v>
      </c>
      <c r="B325" s="80" t="s">
        <v>480</v>
      </c>
      <c r="I325" s="96"/>
      <c r="J325" s="96"/>
      <c r="K325" s="96"/>
      <c r="L325" s="96"/>
      <c r="M325" s="96"/>
      <c r="N325" s="96"/>
    </row>
    <row r="326" spans="1:14" outlineLevel="1" x14ac:dyDescent="0.25">
      <c r="A326" s="66" t="s">
        <v>481</v>
      </c>
      <c r="B326" s="80" t="s">
        <v>482</v>
      </c>
      <c r="I326" s="96"/>
      <c r="J326" s="96"/>
      <c r="K326" s="96"/>
      <c r="L326" s="96"/>
      <c r="M326" s="96"/>
      <c r="N326" s="96"/>
    </row>
    <row r="327" spans="1:14" outlineLevel="1" x14ac:dyDescent="0.25">
      <c r="A327" s="66" t="s">
        <v>483</v>
      </c>
      <c r="B327" s="80" t="s">
        <v>484</v>
      </c>
      <c r="I327" s="96"/>
      <c r="J327" s="96"/>
      <c r="K327" s="96"/>
      <c r="L327" s="96"/>
      <c r="M327" s="96"/>
      <c r="N327" s="96"/>
    </row>
    <row r="328" spans="1:14" outlineLevel="1" x14ac:dyDescent="0.25">
      <c r="A328" s="66" t="s">
        <v>485</v>
      </c>
      <c r="B328" s="80" t="s">
        <v>486</v>
      </c>
      <c r="I328" s="96"/>
      <c r="J328" s="96"/>
      <c r="K328" s="96"/>
      <c r="L328" s="96"/>
      <c r="M328" s="96"/>
      <c r="N328" s="96"/>
    </row>
    <row r="329" spans="1:14" outlineLevel="1" x14ac:dyDescent="0.25">
      <c r="A329" s="66" t="s">
        <v>487</v>
      </c>
      <c r="B329" s="80" t="s">
        <v>488</v>
      </c>
      <c r="I329" s="96"/>
      <c r="J329" s="96"/>
      <c r="K329" s="96"/>
      <c r="L329" s="96"/>
      <c r="M329" s="96"/>
      <c r="N329" s="96"/>
    </row>
    <row r="330" spans="1:14" outlineLevel="1" x14ac:dyDescent="0.25">
      <c r="A330" s="66" t="s">
        <v>489</v>
      </c>
      <c r="B330" s="93" t="s">
        <v>490</v>
      </c>
      <c r="I330" s="96"/>
      <c r="J330" s="96"/>
      <c r="K330" s="96"/>
      <c r="L330" s="96"/>
      <c r="M330" s="96"/>
      <c r="N330" s="96"/>
    </row>
    <row r="331" spans="1:14" outlineLevel="1" x14ac:dyDescent="0.25">
      <c r="A331" s="66" t="s">
        <v>491</v>
      </c>
      <c r="B331" s="93" t="s">
        <v>490</v>
      </c>
      <c r="I331" s="96"/>
      <c r="J331" s="96"/>
      <c r="K331" s="96"/>
      <c r="L331" s="96"/>
      <c r="M331" s="96"/>
      <c r="N331" s="96"/>
    </row>
    <row r="332" spans="1:14" outlineLevel="1" x14ac:dyDescent="0.25">
      <c r="A332" s="66" t="s">
        <v>492</v>
      </c>
      <c r="B332" s="93" t="s">
        <v>490</v>
      </c>
      <c r="I332" s="96"/>
      <c r="J332" s="96"/>
      <c r="K332" s="96"/>
      <c r="L332" s="96"/>
      <c r="M332" s="96"/>
      <c r="N332" s="96"/>
    </row>
    <row r="333" spans="1:14" outlineLevel="1" x14ac:dyDescent="0.25">
      <c r="A333" s="66" t="s">
        <v>493</v>
      </c>
      <c r="B333" s="93" t="s">
        <v>490</v>
      </c>
      <c r="I333" s="96"/>
      <c r="J333" s="96"/>
      <c r="K333" s="96"/>
      <c r="L333" s="96"/>
      <c r="M333" s="96"/>
      <c r="N333" s="96"/>
    </row>
    <row r="334" spans="1:14" outlineLevel="1" x14ac:dyDescent="0.25">
      <c r="A334" s="66" t="s">
        <v>494</v>
      </c>
      <c r="B334" s="93" t="s">
        <v>490</v>
      </c>
      <c r="I334" s="96"/>
      <c r="J334" s="96"/>
      <c r="K334" s="96"/>
      <c r="L334" s="96"/>
      <c r="M334" s="96"/>
      <c r="N334" s="96"/>
    </row>
    <row r="335" spans="1:14" outlineLevel="1" x14ac:dyDescent="0.25">
      <c r="A335" s="66" t="s">
        <v>495</v>
      </c>
      <c r="B335" s="93" t="s">
        <v>490</v>
      </c>
      <c r="I335" s="96"/>
      <c r="J335" s="96"/>
      <c r="K335" s="96"/>
      <c r="L335" s="96"/>
      <c r="M335" s="96"/>
      <c r="N335" s="96"/>
    </row>
    <row r="336" spans="1:14" outlineLevel="1" x14ac:dyDescent="0.25">
      <c r="A336" s="66" t="s">
        <v>496</v>
      </c>
      <c r="B336" s="93" t="s">
        <v>490</v>
      </c>
      <c r="I336" s="96"/>
      <c r="J336" s="96"/>
      <c r="K336" s="96"/>
      <c r="L336" s="96"/>
      <c r="M336" s="96"/>
      <c r="N336" s="96"/>
    </row>
    <row r="337" spans="1:14" outlineLevel="1" x14ac:dyDescent="0.25">
      <c r="A337" s="66" t="s">
        <v>497</v>
      </c>
      <c r="B337" s="93" t="s">
        <v>490</v>
      </c>
      <c r="I337" s="96"/>
      <c r="J337" s="96"/>
      <c r="K337" s="96"/>
      <c r="L337" s="96"/>
      <c r="M337" s="96"/>
      <c r="N337" s="96"/>
    </row>
    <row r="338" spans="1:14" outlineLevel="1" x14ac:dyDescent="0.25">
      <c r="A338" s="66" t="s">
        <v>498</v>
      </c>
      <c r="B338" s="93" t="s">
        <v>490</v>
      </c>
      <c r="I338" s="96"/>
      <c r="J338" s="96"/>
      <c r="K338" s="96"/>
      <c r="L338" s="96"/>
      <c r="M338" s="96"/>
      <c r="N338" s="96"/>
    </row>
    <row r="339" spans="1:14" outlineLevel="1" x14ac:dyDescent="0.25">
      <c r="A339" s="66" t="s">
        <v>499</v>
      </c>
      <c r="B339" s="93" t="s">
        <v>490</v>
      </c>
      <c r="I339" s="96"/>
      <c r="J339" s="96"/>
      <c r="K339" s="96"/>
      <c r="L339" s="96"/>
      <c r="M339" s="96"/>
      <c r="N339" s="96"/>
    </row>
    <row r="340" spans="1:14" outlineLevel="1" x14ac:dyDescent="0.25">
      <c r="A340" s="66" t="s">
        <v>500</v>
      </c>
      <c r="B340" s="93" t="s">
        <v>490</v>
      </c>
      <c r="I340" s="96"/>
      <c r="J340" s="96"/>
      <c r="K340" s="96"/>
      <c r="L340" s="96"/>
      <c r="M340" s="96"/>
      <c r="N340" s="96"/>
    </row>
    <row r="341" spans="1:14" outlineLevel="1" x14ac:dyDescent="0.25">
      <c r="A341" s="66" t="s">
        <v>501</v>
      </c>
      <c r="B341" s="93" t="s">
        <v>490</v>
      </c>
      <c r="I341" s="96"/>
      <c r="J341" s="96"/>
      <c r="K341" s="96"/>
      <c r="L341" s="96"/>
      <c r="M341" s="96"/>
      <c r="N341" s="96"/>
    </row>
    <row r="342" spans="1:14" outlineLevel="1" x14ac:dyDescent="0.25">
      <c r="A342" s="66" t="s">
        <v>502</v>
      </c>
      <c r="B342" s="93" t="s">
        <v>490</v>
      </c>
      <c r="I342" s="96"/>
      <c r="J342" s="96"/>
      <c r="K342" s="96"/>
      <c r="L342" s="96"/>
      <c r="M342" s="96"/>
      <c r="N342" s="96"/>
    </row>
    <row r="343" spans="1:14" outlineLevel="1" x14ac:dyDescent="0.25">
      <c r="A343" s="66" t="s">
        <v>503</v>
      </c>
      <c r="B343" s="93" t="s">
        <v>490</v>
      </c>
      <c r="I343" s="96"/>
      <c r="J343" s="96"/>
      <c r="K343" s="96"/>
      <c r="L343" s="96"/>
      <c r="M343" s="96"/>
      <c r="N343" s="96"/>
    </row>
    <row r="344" spans="1:14" outlineLevel="1" x14ac:dyDescent="0.25">
      <c r="A344" s="66" t="s">
        <v>504</v>
      </c>
      <c r="B344" s="93" t="s">
        <v>490</v>
      </c>
      <c r="I344" s="96"/>
      <c r="J344" s="96"/>
      <c r="K344" s="96"/>
      <c r="L344" s="96"/>
      <c r="M344" s="96"/>
      <c r="N344" s="96"/>
    </row>
    <row r="345" spans="1:14" outlineLevel="1" x14ac:dyDescent="0.25">
      <c r="A345" s="66" t="s">
        <v>505</v>
      </c>
      <c r="B345" s="93" t="s">
        <v>490</v>
      </c>
      <c r="I345" s="96"/>
      <c r="J345" s="96"/>
      <c r="K345" s="96"/>
      <c r="L345" s="96"/>
      <c r="M345" s="96"/>
      <c r="N345" s="96"/>
    </row>
    <row r="346" spans="1:14" outlineLevel="1" x14ac:dyDescent="0.25">
      <c r="A346" s="66" t="s">
        <v>506</v>
      </c>
      <c r="B346" s="93" t="s">
        <v>490</v>
      </c>
      <c r="I346" s="96"/>
      <c r="J346" s="96"/>
      <c r="K346" s="96"/>
      <c r="L346" s="96"/>
      <c r="M346" s="96"/>
      <c r="N346" s="96"/>
    </row>
    <row r="347" spans="1:14" outlineLevel="1" x14ac:dyDescent="0.25">
      <c r="A347" s="66" t="s">
        <v>507</v>
      </c>
      <c r="B347" s="93" t="s">
        <v>490</v>
      </c>
      <c r="I347" s="96"/>
      <c r="J347" s="96"/>
      <c r="K347" s="96"/>
      <c r="L347" s="96"/>
      <c r="M347" s="96"/>
      <c r="N347" s="96"/>
    </row>
    <row r="348" spans="1:14" outlineLevel="1" x14ac:dyDescent="0.25">
      <c r="A348" s="66" t="s">
        <v>508</v>
      </c>
      <c r="B348" s="93" t="s">
        <v>490</v>
      </c>
      <c r="I348" s="96"/>
      <c r="J348" s="96"/>
      <c r="K348" s="96"/>
      <c r="L348" s="96"/>
      <c r="M348" s="96"/>
      <c r="N348" s="96"/>
    </row>
    <row r="349" spans="1:14" outlineLevel="1" x14ac:dyDescent="0.25">
      <c r="A349" s="66" t="s">
        <v>509</v>
      </c>
      <c r="B349" s="93" t="s">
        <v>490</v>
      </c>
      <c r="I349" s="96"/>
      <c r="J349" s="96"/>
      <c r="K349" s="96"/>
      <c r="L349" s="96"/>
      <c r="M349" s="96"/>
      <c r="N349" s="96"/>
    </row>
    <row r="350" spans="1:14" outlineLevel="1" x14ac:dyDescent="0.25">
      <c r="A350" s="66" t="s">
        <v>510</v>
      </c>
      <c r="B350" s="93" t="s">
        <v>490</v>
      </c>
      <c r="I350" s="96"/>
      <c r="J350" s="96"/>
      <c r="K350" s="96"/>
      <c r="L350" s="96"/>
      <c r="M350" s="96"/>
      <c r="N350" s="96"/>
    </row>
    <row r="351" spans="1:14" outlineLevel="1" x14ac:dyDescent="0.25">
      <c r="A351" s="66" t="s">
        <v>511</v>
      </c>
      <c r="B351" s="93" t="s">
        <v>490</v>
      </c>
      <c r="I351" s="96"/>
      <c r="J351" s="96"/>
      <c r="K351" s="96"/>
      <c r="L351" s="96"/>
      <c r="M351" s="96"/>
      <c r="N351" s="96"/>
    </row>
    <row r="352" spans="1:14" outlineLevel="1" x14ac:dyDescent="0.25">
      <c r="A352" s="66" t="s">
        <v>512</v>
      </c>
      <c r="B352" s="93" t="s">
        <v>490</v>
      </c>
      <c r="I352" s="96"/>
      <c r="J352" s="96"/>
      <c r="K352" s="96"/>
      <c r="L352" s="96"/>
      <c r="M352" s="96"/>
      <c r="N352" s="96"/>
    </row>
    <row r="353" spans="1:14" outlineLevel="1" x14ac:dyDescent="0.25">
      <c r="A353" s="66" t="s">
        <v>513</v>
      </c>
      <c r="B353" s="93" t="s">
        <v>490</v>
      </c>
      <c r="I353" s="96"/>
      <c r="J353" s="96"/>
      <c r="K353" s="96"/>
      <c r="L353" s="96"/>
      <c r="M353" s="96"/>
      <c r="N353" s="96"/>
    </row>
    <row r="354" spans="1:14" outlineLevel="1" x14ac:dyDescent="0.25">
      <c r="A354" s="66" t="s">
        <v>514</v>
      </c>
      <c r="B354" s="93" t="s">
        <v>490</v>
      </c>
      <c r="I354" s="96"/>
      <c r="J354" s="96"/>
      <c r="K354" s="96"/>
      <c r="L354" s="96"/>
      <c r="M354" s="96"/>
      <c r="N354" s="96"/>
    </row>
    <row r="355" spans="1:14" outlineLevel="1" x14ac:dyDescent="0.25">
      <c r="A355" s="66" t="s">
        <v>515</v>
      </c>
      <c r="B355" s="93" t="s">
        <v>490</v>
      </c>
      <c r="I355" s="96"/>
      <c r="J355" s="96"/>
      <c r="K355" s="96"/>
      <c r="L355" s="96"/>
      <c r="M355" s="96"/>
      <c r="N355" s="96"/>
    </row>
    <row r="356" spans="1:14" outlineLevel="1" x14ac:dyDescent="0.25">
      <c r="A356" s="66" t="s">
        <v>516</v>
      </c>
      <c r="B356" s="93" t="s">
        <v>490</v>
      </c>
      <c r="I356" s="96"/>
      <c r="J356" s="96"/>
      <c r="K356" s="96"/>
      <c r="L356" s="96"/>
      <c r="M356" s="96"/>
      <c r="N356" s="96"/>
    </row>
    <row r="357" spans="1:14" outlineLevel="1" x14ac:dyDescent="0.25">
      <c r="A357" s="66" t="s">
        <v>517</v>
      </c>
      <c r="B357" s="93" t="s">
        <v>490</v>
      </c>
      <c r="I357" s="96"/>
      <c r="J357" s="96"/>
      <c r="K357" s="96"/>
      <c r="L357" s="96"/>
      <c r="M357" s="96"/>
      <c r="N357" s="96"/>
    </row>
    <row r="358" spans="1:14" outlineLevel="1" x14ac:dyDescent="0.25">
      <c r="A358" s="66" t="s">
        <v>518</v>
      </c>
      <c r="B358" s="93" t="s">
        <v>490</v>
      </c>
      <c r="I358" s="96"/>
      <c r="J358" s="96"/>
      <c r="K358" s="96"/>
      <c r="L358" s="96"/>
      <c r="M358" s="96"/>
      <c r="N358" s="96"/>
    </row>
    <row r="359" spans="1:14" outlineLevel="1" x14ac:dyDescent="0.25">
      <c r="A359" s="66" t="s">
        <v>519</v>
      </c>
      <c r="B359" s="93" t="s">
        <v>490</v>
      </c>
      <c r="I359" s="96"/>
      <c r="J359" s="96"/>
      <c r="K359" s="96"/>
      <c r="L359" s="96"/>
      <c r="M359" s="96"/>
      <c r="N359" s="96"/>
    </row>
    <row r="360" spans="1:14" outlineLevel="1" x14ac:dyDescent="0.25">
      <c r="A360" s="66" t="s">
        <v>520</v>
      </c>
      <c r="B360" s="93" t="s">
        <v>490</v>
      </c>
      <c r="I360" s="96"/>
      <c r="J360" s="96"/>
      <c r="K360" s="96"/>
      <c r="L360" s="96"/>
      <c r="M360" s="96"/>
      <c r="N360" s="96"/>
    </row>
    <row r="361" spans="1:14" outlineLevel="1" x14ac:dyDescent="0.25">
      <c r="A361" s="66" t="s">
        <v>521</v>
      </c>
      <c r="B361" s="93" t="s">
        <v>490</v>
      </c>
      <c r="I361" s="96"/>
      <c r="J361" s="96"/>
      <c r="K361" s="96"/>
      <c r="L361" s="96"/>
      <c r="M361" s="96"/>
      <c r="N361" s="96"/>
    </row>
    <row r="362" spans="1:14" outlineLevel="1" x14ac:dyDescent="0.25">
      <c r="A362" s="66" t="s">
        <v>522</v>
      </c>
      <c r="B362" s="93" t="s">
        <v>490</v>
      </c>
      <c r="I362" s="96"/>
      <c r="J362" s="96"/>
      <c r="K362" s="96"/>
      <c r="L362" s="96"/>
      <c r="M362" s="96"/>
      <c r="N362" s="96"/>
    </row>
    <row r="363" spans="1:14" outlineLevel="1" x14ac:dyDescent="0.25">
      <c r="A363" s="66" t="s">
        <v>523</v>
      </c>
      <c r="B363" s="93" t="s">
        <v>490</v>
      </c>
      <c r="I363" s="96"/>
      <c r="J363" s="96"/>
      <c r="K363" s="96"/>
      <c r="L363" s="96"/>
      <c r="M363" s="96"/>
      <c r="N363" s="96"/>
    </row>
    <row r="364" spans="1:14" outlineLevel="1" x14ac:dyDescent="0.25">
      <c r="A364" s="66" t="s">
        <v>524</v>
      </c>
      <c r="B364" s="93" t="s">
        <v>490</v>
      </c>
      <c r="I364" s="96"/>
      <c r="J364" s="96"/>
      <c r="K364" s="96"/>
      <c r="L364" s="96"/>
      <c r="M364" s="96"/>
      <c r="N364" s="96"/>
    </row>
    <row r="365" spans="1:14" outlineLevel="1" x14ac:dyDescent="0.25">
      <c r="A365" s="66" t="s">
        <v>525</v>
      </c>
      <c r="B365" s="93" t="s">
        <v>490</v>
      </c>
      <c r="I365" s="96"/>
      <c r="J365" s="96"/>
      <c r="K365" s="96"/>
      <c r="L365" s="96"/>
      <c r="M365" s="96"/>
      <c r="N365" s="96"/>
    </row>
    <row r="366" spans="1:14" x14ac:dyDescent="0.25">
      <c r="I366" s="96"/>
      <c r="J366" s="96"/>
      <c r="K366" s="96"/>
      <c r="L366" s="96"/>
      <c r="M366" s="96"/>
      <c r="N366" s="96"/>
    </row>
    <row r="367" spans="1:14" x14ac:dyDescent="0.25">
      <c r="I367" s="96"/>
      <c r="J367" s="96"/>
      <c r="K367" s="96"/>
      <c r="L367" s="96"/>
      <c r="M367" s="96"/>
      <c r="N367" s="96"/>
    </row>
    <row r="368" spans="1:14" x14ac:dyDescent="0.25">
      <c r="I368" s="96"/>
      <c r="J368" s="96"/>
      <c r="K368" s="96"/>
      <c r="L368" s="96"/>
      <c r="M368" s="96"/>
      <c r="N368" s="96"/>
    </row>
    <row r="369" spans="1:14" x14ac:dyDescent="0.25">
      <c r="A369" s="96"/>
      <c r="B369" s="96"/>
      <c r="C369" s="96"/>
      <c r="D369" s="96"/>
      <c r="E369" s="96"/>
      <c r="F369" s="96"/>
      <c r="G369" s="96"/>
      <c r="I369" s="96"/>
      <c r="J369" s="96"/>
      <c r="K369" s="96"/>
      <c r="L369" s="96"/>
      <c r="M369" s="96"/>
      <c r="N369" s="96"/>
    </row>
    <row r="370" spans="1:14" x14ac:dyDescent="0.25">
      <c r="A370" s="96"/>
      <c r="B370" s="96"/>
      <c r="C370" s="96"/>
      <c r="D370" s="96"/>
      <c r="E370" s="96"/>
      <c r="F370" s="96"/>
      <c r="G370" s="96"/>
      <c r="I370" s="96"/>
      <c r="J370" s="96"/>
      <c r="K370" s="96"/>
      <c r="L370" s="96"/>
      <c r="M370" s="96"/>
      <c r="N370" s="96"/>
    </row>
    <row r="371" spans="1:14" x14ac:dyDescent="0.25">
      <c r="A371" s="96"/>
      <c r="B371" s="96"/>
      <c r="C371" s="96"/>
      <c r="D371" s="96"/>
      <c r="E371" s="96"/>
      <c r="F371" s="96"/>
      <c r="G371" s="96"/>
      <c r="I371" s="96"/>
      <c r="J371" s="96"/>
      <c r="K371" s="96"/>
      <c r="L371" s="96"/>
      <c r="M371" s="96"/>
      <c r="N371" s="96"/>
    </row>
    <row r="372" spans="1:14" x14ac:dyDescent="0.25">
      <c r="A372" s="96"/>
      <c r="B372" s="96"/>
      <c r="C372" s="96"/>
      <c r="D372" s="96"/>
      <c r="E372" s="96"/>
      <c r="F372" s="96"/>
      <c r="G372" s="96"/>
      <c r="I372" s="96"/>
      <c r="J372" s="96"/>
      <c r="K372" s="96"/>
      <c r="L372" s="96"/>
      <c r="M372" s="96"/>
      <c r="N372" s="96"/>
    </row>
    <row r="373" spans="1:14" x14ac:dyDescent="0.25">
      <c r="A373" s="96"/>
      <c r="B373" s="96"/>
      <c r="C373" s="96"/>
      <c r="D373" s="96"/>
      <c r="E373" s="96"/>
      <c r="F373" s="96"/>
      <c r="G373" s="96"/>
      <c r="I373" s="96"/>
      <c r="J373" s="96"/>
      <c r="K373" s="96"/>
      <c r="L373" s="96"/>
      <c r="M373" s="96"/>
      <c r="N373" s="96"/>
    </row>
    <row r="374" spans="1:14" x14ac:dyDescent="0.25">
      <c r="A374" s="96"/>
      <c r="B374" s="96"/>
      <c r="C374" s="96"/>
      <c r="D374" s="96"/>
      <c r="E374" s="96"/>
      <c r="F374" s="96"/>
      <c r="G374" s="96"/>
      <c r="I374" s="96"/>
      <c r="J374" s="96"/>
      <c r="K374" s="96"/>
      <c r="L374" s="96"/>
      <c r="M374" s="96"/>
      <c r="N374" s="96"/>
    </row>
    <row r="375" spans="1:14" x14ac:dyDescent="0.25">
      <c r="A375" s="96"/>
      <c r="B375" s="96"/>
      <c r="C375" s="96"/>
      <c r="D375" s="96"/>
      <c r="E375" s="96"/>
      <c r="F375" s="96"/>
      <c r="G375" s="96"/>
      <c r="I375" s="96"/>
      <c r="J375" s="96"/>
      <c r="K375" s="96"/>
      <c r="L375" s="96"/>
      <c r="M375" s="96"/>
      <c r="N375" s="96"/>
    </row>
    <row r="376" spans="1:14" x14ac:dyDescent="0.25">
      <c r="A376" s="96"/>
      <c r="B376" s="96"/>
      <c r="C376" s="96"/>
      <c r="D376" s="96"/>
      <c r="E376" s="96"/>
      <c r="F376" s="96"/>
      <c r="G376" s="96"/>
      <c r="I376" s="96"/>
      <c r="J376" s="96"/>
      <c r="K376" s="96"/>
      <c r="L376" s="96"/>
      <c r="M376" s="96"/>
      <c r="N376" s="96"/>
    </row>
    <row r="377" spans="1:14" x14ac:dyDescent="0.25">
      <c r="A377" s="96"/>
      <c r="B377" s="96"/>
      <c r="C377" s="96"/>
      <c r="D377" s="96"/>
      <c r="E377" s="96"/>
      <c r="F377" s="96"/>
      <c r="G377" s="96"/>
      <c r="I377" s="96"/>
      <c r="J377" s="96"/>
      <c r="K377" s="96"/>
      <c r="L377" s="96"/>
      <c r="M377" s="96"/>
      <c r="N377" s="96"/>
    </row>
    <row r="378" spans="1:14" x14ac:dyDescent="0.25">
      <c r="A378" s="96"/>
      <c r="B378" s="96"/>
      <c r="C378" s="96"/>
      <c r="D378" s="96"/>
      <c r="E378" s="96"/>
      <c r="F378" s="96"/>
      <c r="G378" s="96"/>
      <c r="I378" s="96"/>
      <c r="J378" s="96"/>
      <c r="K378" s="96"/>
      <c r="L378" s="96"/>
      <c r="M378" s="96"/>
      <c r="N378" s="96"/>
    </row>
    <row r="379" spans="1:14" x14ac:dyDescent="0.25">
      <c r="A379" s="96"/>
      <c r="B379" s="96"/>
      <c r="C379" s="96"/>
      <c r="D379" s="96"/>
      <c r="E379" s="96"/>
      <c r="F379" s="96"/>
      <c r="G379" s="96"/>
      <c r="I379" s="96"/>
      <c r="J379" s="96"/>
      <c r="K379" s="96"/>
      <c r="L379" s="96"/>
      <c r="M379" s="96"/>
      <c r="N379" s="96"/>
    </row>
    <row r="380" spans="1:14" x14ac:dyDescent="0.25">
      <c r="A380" s="96"/>
      <c r="B380" s="96"/>
      <c r="C380" s="96"/>
      <c r="D380" s="96"/>
      <c r="E380" s="96"/>
      <c r="F380" s="96"/>
      <c r="G380" s="96"/>
      <c r="I380" s="96"/>
      <c r="J380" s="96"/>
      <c r="K380" s="96"/>
      <c r="L380" s="96"/>
      <c r="M380" s="96"/>
      <c r="N380" s="96"/>
    </row>
    <row r="381" spans="1:14" x14ac:dyDescent="0.25">
      <c r="A381" s="96"/>
      <c r="B381" s="96"/>
      <c r="C381" s="96"/>
      <c r="D381" s="96"/>
      <c r="E381" s="96"/>
      <c r="F381" s="96"/>
      <c r="G381" s="96"/>
      <c r="I381" s="96"/>
      <c r="J381" s="96"/>
      <c r="K381" s="96"/>
      <c r="L381" s="96"/>
      <c r="M381" s="96"/>
      <c r="N381" s="96"/>
    </row>
    <row r="382" spans="1:14" x14ac:dyDescent="0.25">
      <c r="A382" s="96"/>
      <c r="B382" s="96"/>
      <c r="C382" s="96"/>
      <c r="D382" s="96"/>
      <c r="E382" s="96"/>
      <c r="F382" s="96"/>
      <c r="G382" s="96"/>
      <c r="I382" s="96"/>
      <c r="J382" s="96"/>
      <c r="K382" s="96"/>
      <c r="L382" s="96"/>
      <c r="M382" s="96"/>
      <c r="N382" s="96"/>
    </row>
    <row r="383" spans="1:14" x14ac:dyDescent="0.25">
      <c r="A383" s="96"/>
      <c r="B383" s="96"/>
      <c r="C383" s="96"/>
      <c r="D383" s="96"/>
      <c r="E383" s="96"/>
      <c r="F383" s="96"/>
      <c r="G383" s="96"/>
      <c r="I383" s="96"/>
      <c r="J383" s="96"/>
      <c r="K383" s="96"/>
      <c r="L383" s="96"/>
      <c r="M383" s="96"/>
      <c r="N383" s="96"/>
    </row>
    <row r="384" spans="1:14" x14ac:dyDescent="0.25">
      <c r="A384" s="96"/>
      <c r="B384" s="96"/>
      <c r="C384" s="96"/>
      <c r="D384" s="96"/>
      <c r="E384" s="96"/>
      <c r="F384" s="96"/>
      <c r="G384" s="96"/>
      <c r="I384" s="96"/>
      <c r="J384" s="96"/>
      <c r="K384" s="96"/>
      <c r="L384" s="96"/>
      <c r="M384" s="96"/>
      <c r="N384" s="96"/>
    </row>
    <row r="385" spans="1:14" x14ac:dyDescent="0.25">
      <c r="A385" s="96"/>
      <c r="B385" s="96"/>
      <c r="C385" s="96"/>
      <c r="D385" s="96"/>
      <c r="E385" s="96"/>
      <c r="F385" s="96"/>
      <c r="G385" s="96"/>
      <c r="I385" s="96"/>
      <c r="J385" s="96"/>
      <c r="K385" s="96"/>
      <c r="L385" s="96"/>
      <c r="M385" s="96"/>
      <c r="N385" s="96"/>
    </row>
    <row r="386" spans="1:14" x14ac:dyDescent="0.25">
      <c r="A386" s="96"/>
      <c r="B386" s="96"/>
      <c r="C386" s="96"/>
      <c r="D386" s="96"/>
      <c r="E386" s="96"/>
      <c r="F386" s="96"/>
      <c r="G386" s="96"/>
      <c r="I386" s="96"/>
      <c r="J386" s="96"/>
      <c r="K386" s="96"/>
      <c r="L386" s="96"/>
      <c r="M386" s="96"/>
      <c r="N386" s="96"/>
    </row>
    <row r="387" spans="1:14" x14ac:dyDescent="0.25">
      <c r="A387" s="96"/>
      <c r="B387" s="96"/>
      <c r="C387" s="96"/>
      <c r="D387" s="96"/>
      <c r="E387" s="96"/>
      <c r="F387" s="96"/>
      <c r="G387" s="96"/>
      <c r="I387" s="96"/>
      <c r="J387" s="96"/>
      <c r="K387" s="96"/>
      <c r="L387" s="96"/>
      <c r="M387" s="96"/>
      <c r="N387" s="96"/>
    </row>
    <row r="388" spans="1:14" x14ac:dyDescent="0.25">
      <c r="A388" s="96"/>
      <c r="B388" s="96"/>
      <c r="C388" s="96"/>
      <c r="D388" s="96"/>
      <c r="E388" s="96"/>
      <c r="F388" s="96"/>
      <c r="G388" s="96"/>
      <c r="I388" s="96"/>
      <c r="J388" s="96"/>
      <c r="K388" s="96"/>
      <c r="L388" s="96"/>
      <c r="M388" s="96"/>
      <c r="N388" s="96"/>
    </row>
    <row r="389" spans="1:14" x14ac:dyDescent="0.25">
      <c r="A389" s="96"/>
      <c r="B389" s="96"/>
      <c r="C389" s="96"/>
      <c r="D389" s="96"/>
      <c r="E389" s="96"/>
      <c r="F389" s="96"/>
      <c r="G389" s="96"/>
      <c r="I389" s="96"/>
      <c r="J389" s="96"/>
      <c r="K389" s="96"/>
      <c r="L389" s="96"/>
      <c r="M389" s="96"/>
      <c r="N389" s="96"/>
    </row>
    <row r="390" spans="1:14" x14ac:dyDescent="0.25">
      <c r="A390" s="96"/>
      <c r="B390" s="96"/>
      <c r="C390" s="96"/>
      <c r="D390" s="96"/>
      <c r="E390" s="96"/>
      <c r="F390" s="96"/>
      <c r="G390" s="96"/>
      <c r="I390" s="96"/>
      <c r="J390" s="96"/>
      <c r="K390" s="96"/>
      <c r="L390" s="96"/>
      <c r="M390" s="96"/>
      <c r="N390" s="96"/>
    </row>
    <row r="391" spans="1:14" x14ac:dyDescent="0.25">
      <c r="A391" s="96"/>
      <c r="B391" s="96"/>
      <c r="C391" s="96"/>
      <c r="D391" s="96"/>
      <c r="E391" s="96"/>
      <c r="F391" s="96"/>
      <c r="G391" s="96"/>
      <c r="I391" s="96"/>
      <c r="J391" s="96"/>
      <c r="K391" s="96"/>
      <c r="L391" s="96"/>
      <c r="M391" s="96"/>
      <c r="N391" s="96"/>
    </row>
    <row r="392" spans="1:14" x14ac:dyDescent="0.25">
      <c r="A392" s="96"/>
      <c r="B392" s="96"/>
      <c r="C392" s="96"/>
      <c r="D392" s="96"/>
      <c r="E392" s="96"/>
      <c r="F392" s="96"/>
      <c r="G392" s="96"/>
      <c r="I392" s="96"/>
      <c r="J392" s="96"/>
      <c r="K392" s="96"/>
      <c r="L392" s="96"/>
      <c r="M392" s="96"/>
      <c r="N392" s="96"/>
    </row>
    <row r="393" spans="1:14" x14ac:dyDescent="0.25">
      <c r="A393" s="96"/>
      <c r="B393" s="96"/>
      <c r="C393" s="96"/>
      <c r="D393" s="96"/>
      <c r="E393" s="96"/>
      <c r="F393" s="96"/>
      <c r="G393" s="96"/>
      <c r="I393" s="96"/>
      <c r="J393" s="96"/>
      <c r="K393" s="96"/>
      <c r="L393" s="96"/>
      <c r="M393" s="96"/>
      <c r="N393" s="96"/>
    </row>
    <row r="394" spans="1:14" x14ac:dyDescent="0.25">
      <c r="A394" s="96"/>
      <c r="B394" s="96"/>
      <c r="C394" s="96"/>
      <c r="D394" s="96"/>
      <c r="E394" s="96"/>
      <c r="F394" s="96"/>
      <c r="G394" s="96"/>
      <c r="I394" s="96"/>
      <c r="J394" s="96"/>
      <c r="K394" s="96"/>
      <c r="L394" s="96"/>
      <c r="M394" s="96"/>
      <c r="N394" s="96"/>
    </row>
    <row r="395" spans="1:14" x14ac:dyDescent="0.25">
      <c r="A395" s="96"/>
      <c r="B395" s="96"/>
      <c r="C395" s="96"/>
      <c r="D395" s="96"/>
      <c r="E395" s="96"/>
      <c r="F395" s="96"/>
      <c r="G395" s="96"/>
      <c r="I395" s="96"/>
      <c r="J395" s="96"/>
      <c r="K395" s="96"/>
      <c r="L395" s="96"/>
      <c r="M395" s="96"/>
      <c r="N395" s="96"/>
    </row>
    <row r="396" spans="1:14" x14ac:dyDescent="0.25">
      <c r="A396" s="96"/>
      <c r="B396" s="96"/>
      <c r="C396" s="96"/>
      <c r="D396" s="96"/>
      <c r="E396" s="96"/>
      <c r="F396" s="96"/>
      <c r="G396" s="96"/>
      <c r="I396" s="96"/>
      <c r="J396" s="96"/>
      <c r="K396" s="96"/>
      <c r="L396" s="96"/>
      <c r="M396" s="96"/>
      <c r="N396" s="96"/>
    </row>
    <row r="397" spans="1:14" x14ac:dyDescent="0.25">
      <c r="A397" s="96"/>
      <c r="B397" s="96"/>
      <c r="C397" s="96"/>
      <c r="D397" s="96"/>
      <c r="E397" s="96"/>
      <c r="F397" s="96"/>
      <c r="G397" s="96"/>
      <c r="I397" s="96"/>
      <c r="J397" s="96"/>
      <c r="K397" s="96"/>
      <c r="L397" s="96"/>
      <c r="M397" s="96"/>
      <c r="N397" s="96"/>
    </row>
    <row r="398" spans="1:14" x14ac:dyDescent="0.25">
      <c r="A398" s="96"/>
      <c r="B398" s="96"/>
      <c r="C398" s="96"/>
      <c r="D398" s="96"/>
      <c r="E398" s="96"/>
      <c r="F398" s="96"/>
      <c r="G398" s="96"/>
      <c r="I398" s="96"/>
      <c r="J398" s="96"/>
      <c r="K398" s="96"/>
      <c r="L398" s="96"/>
      <c r="M398" s="96"/>
      <c r="N398" s="96"/>
    </row>
    <row r="399" spans="1:14" x14ac:dyDescent="0.25">
      <c r="A399" s="96"/>
      <c r="B399" s="96"/>
      <c r="C399" s="96"/>
      <c r="D399" s="96"/>
      <c r="E399" s="96"/>
      <c r="F399" s="96"/>
      <c r="G399" s="96"/>
      <c r="I399" s="96"/>
      <c r="J399" s="96"/>
      <c r="K399" s="96"/>
      <c r="L399" s="96"/>
      <c r="M399" s="96"/>
      <c r="N399" s="96"/>
    </row>
    <row r="400" spans="1:14" x14ac:dyDescent="0.25">
      <c r="A400" s="96"/>
      <c r="B400" s="96"/>
      <c r="C400" s="96"/>
      <c r="D400" s="96"/>
      <c r="E400" s="96"/>
      <c r="F400" s="96"/>
      <c r="G400" s="96"/>
      <c r="I400" s="96"/>
      <c r="J400" s="96"/>
      <c r="K400" s="96"/>
      <c r="L400" s="96"/>
      <c r="M400" s="96"/>
      <c r="N400" s="96"/>
    </row>
    <row r="401" spans="1:14" x14ac:dyDescent="0.25">
      <c r="A401" s="96"/>
      <c r="B401" s="96"/>
      <c r="C401" s="96"/>
      <c r="D401" s="96"/>
      <c r="E401" s="96"/>
      <c r="F401" s="96"/>
      <c r="G401" s="96"/>
      <c r="I401" s="96"/>
      <c r="J401" s="96"/>
      <c r="K401" s="96"/>
      <c r="L401" s="96"/>
      <c r="M401" s="96"/>
      <c r="N401" s="96"/>
    </row>
    <row r="402" spans="1:14" x14ac:dyDescent="0.25">
      <c r="A402" s="96"/>
      <c r="B402" s="96"/>
      <c r="C402" s="96"/>
      <c r="D402" s="96"/>
      <c r="E402" s="96"/>
      <c r="F402" s="96"/>
      <c r="G402" s="96"/>
      <c r="I402" s="96"/>
      <c r="J402" s="96"/>
      <c r="K402" s="96"/>
      <c r="L402" s="96"/>
      <c r="M402" s="96"/>
      <c r="N402" s="96"/>
    </row>
    <row r="403" spans="1:14" x14ac:dyDescent="0.25">
      <c r="A403" s="96"/>
      <c r="B403" s="96"/>
      <c r="C403" s="96"/>
      <c r="D403" s="96"/>
      <c r="E403" s="96"/>
      <c r="F403" s="96"/>
      <c r="G403" s="96"/>
      <c r="I403" s="96"/>
      <c r="J403" s="96"/>
      <c r="K403" s="96"/>
      <c r="L403" s="96"/>
      <c r="M403" s="96"/>
      <c r="N403" s="96"/>
    </row>
    <row r="404" spans="1:14" x14ac:dyDescent="0.25">
      <c r="A404" s="96"/>
      <c r="B404" s="96"/>
      <c r="C404" s="96"/>
      <c r="D404" s="96"/>
      <c r="E404" s="96"/>
      <c r="F404" s="96"/>
      <c r="G404" s="96"/>
      <c r="I404" s="96"/>
      <c r="J404" s="96"/>
      <c r="K404" s="96"/>
      <c r="L404" s="96"/>
      <c r="M404" s="96"/>
      <c r="N404" s="96"/>
    </row>
    <row r="405" spans="1:14" x14ac:dyDescent="0.25">
      <c r="A405" s="96"/>
      <c r="B405" s="96"/>
      <c r="C405" s="96"/>
      <c r="D405" s="96"/>
      <c r="E405" s="96"/>
      <c r="F405" s="96"/>
      <c r="G405" s="96"/>
      <c r="I405" s="96"/>
      <c r="J405" s="96"/>
      <c r="K405" s="96"/>
      <c r="L405" s="96"/>
      <c r="M405" s="96"/>
      <c r="N405" s="96"/>
    </row>
    <row r="406" spans="1:14" x14ac:dyDescent="0.25">
      <c r="A406" s="96"/>
      <c r="B406" s="96"/>
      <c r="C406" s="96"/>
      <c r="D406" s="96"/>
      <c r="E406" s="96"/>
      <c r="F406" s="96"/>
      <c r="G406" s="96"/>
      <c r="I406" s="96"/>
      <c r="J406" s="96"/>
      <c r="K406" s="96"/>
      <c r="L406" s="96"/>
      <c r="M406" s="96"/>
      <c r="N406" s="96"/>
    </row>
    <row r="407" spans="1:14" x14ac:dyDescent="0.25">
      <c r="A407" s="96"/>
      <c r="B407" s="96"/>
      <c r="C407" s="96"/>
      <c r="D407" s="96"/>
      <c r="E407" s="96"/>
      <c r="F407" s="96"/>
      <c r="G407" s="96"/>
      <c r="I407" s="96"/>
      <c r="J407" s="96"/>
      <c r="K407" s="96"/>
      <c r="L407" s="96"/>
      <c r="M407" s="96"/>
      <c r="N407" s="96"/>
    </row>
    <row r="408" spans="1:14" x14ac:dyDescent="0.25">
      <c r="A408" s="96"/>
      <c r="B408" s="96"/>
      <c r="C408" s="96"/>
      <c r="D408" s="96"/>
      <c r="E408" s="96"/>
      <c r="F408" s="96"/>
      <c r="G408" s="96"/>
      <c r="I408" s="96"/>
      <c r="J408" s="96"/>
      <c r="K408" s="96"/>
      <c r="L408" s="96"/>
      <c r="M408" s="96"/>
      <c r="N408" s="96"/>
    </row>
    <row r="409" spans="1:14" x14ac:dyDescent="0.25">
      <c r="A409" s="96"/>
      <c r="B409" s="96"/>
      <c r="C409" s="96"/>
      <c r="D409" s="96"/>
      <c r="E409" s="96"/>
      <c r="F409" s="96"/>
      <c r="G409" s="96"/>
      <c r="I409" s="96"/>
      <c r="J409" s="96"/>
      <c r="K409" s="96"/>
      <c r="L409" s="96"/>
      <c r="M409" s="96"/>
      <c r="N409" s="96"/>
    </row>
    <row r="410" spans="1:14" x14ac:dyDescent="0.25">
      <c r="A410" s="96"/>
      <c r="B410" s="96"/>
      <c r="C410" s="96"/>
      <c r="D410" s="96"/>
      <c r="E410" s="96"/>
      <c r="F410" s="96"/>
      <c r="G410" s="96"/>
      <c r="I410" s="96"/>
      <c r="J410" s="96"/>
      <c r="K410" s="96"/>
      <c r="L410" s="96"/>
      <c r="M410" s="96"/>
      <c r="N410" s="96"/>
    </row>
    <row r="411" spans="1:14" x14ac:dyDescent="0.25">
      <c r="A411" s="96"/>
      <c r="B411" s="96"/>
      <c r="C411" s="96"/>
      <c r="D411" s="96"/>
      <c r="E411" s="96"/>
      <c r="F411" s="96"/>
      <c r="G411" s="96"/>
      <c r="I411" s="96"/>
      <c r="J411" s="96"/>
      <c r="K411" s="96"/>
      <c r="L411" s="96"/>
      <c r="M411" s="96"/>
      <c r="N411" s="96"/>
    </row>
    <row r="412" spans="1:14" x14ac:dyDescent="0.25">
      <c r="A412" s="96"/>
      <c r="B412" s="96"/>
      <c r="C412" s="96"/>
      <c r="D412" s="96"/>
      <c r="E412" s="96"/>
      <c r="F412" s="96"/>
      <c r="G412" s="96"/>
      <c r="I412" s="96"/>
      <c r="J412" s="96"/>
      <c r="K412" s="96"/>
      <c r="L412" s="96"/>
      <c r="M412" s="96"/>
      <c r="N412" s="96"/>
    </row>
    <row r="413" spans="1:14" x14ac:dyDescent="0.25">
      <c r="A413" s="96"/>
      <c r="B413" s="96"/>
      <c r="C413" s="96"/>
      <c r="D413" s="96"/>
      <c r="E413" s="96"/>
      <c r="F413" s="96"/>
      <c r="G413" s="96"/>
      <c r="I413" s="96"/>
      <c r="J413" s="96"/>
      <c r="K413" s="96"/>
      <c r="L413" s="96"/>
      <c r="M413" s="96"/>
      <c r="N413" s="96"/>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E36E00"/>
  </sheetPr>
  <dimension ref="A1:N393"/>
  <sheetViews>
    <sheetView zoomScaleNormal="100" workbookViewId="0">
      <selection activeCell="F361" sqref="F361:G387"/>
    </sheetView>
  </sheetViews>
  <sheetFormatPr baseColWidth="10" defaultColWidth="8.85546875" defaultRowHeight="15" outlineLevelRow="1" x14ac:dyDescent="0.25"/>
  <cols>
    <col min="1" max="1" width="13.85546875" style="123" customWidth="1"/>
    <col min="2" max="2" width="60.85546875" style="123" customWidth="1"/>
    <col min="3" max="3" width="41" style="123" customWidth="1"/>
    <col min="4" max="4" width="40.85546875" style="123" customWidth="1"/>
    <col min="5" max="5" width="6.7109375" style="123" customWidth="1"/>
    <col min="6" max="6" width="41.5703125" style="123" customWidth="1"/>
    <col min="7" max="7" width="41.5703125" style="118" customWidth="1"/>
    <col min="8" max="16384" width="8.85546875" style="119"/>
  </cols>
  <sheetData>
    <row r="1" spans="1:7" ht="31.5" x14ac:dyDescent="0.25">
      <c r="A1" s="161" t="s">
        <v>526</v>
      </c>
      <c r="B1" s="161"/>
      <c r="C1" s="118"/>
      <c r="D1" s="118"/>
      <c r="E1" s="118"/>
      <c r="F1" s="168" t="s">
        <v>1611</v>
      </c>
    </row>
    <row r="2" spans="1:7" ht="15.75" thickBot="1" x14ac:dyDescent="0.3">
      <c r="A2" s="118"/>
      <c r="B2" s="118"/>
      <c r="C2" s="118"/>
      <c r="D2" s="118"/>
      <c r="E2" s="118"/>
      <c r="F2" s="118"/>
    </row>
    <row r="3" spans="1:7" ht="19.5" thickBot="1" x14ac:dyDescent="0.3">
      <c r="A3" s="120"/>
      <c r="B3" s="121" t="s">
        <v>72</v>
      </c>
      <c r="C3" s="122" t="s">
        <v>2391</v>
      </c>
      <c r="D3" s="120"/>
      <c r="E3" s="120"/>
      <c r="F3" s="118"/>
      <c r="G3" s="120"/>
    </row>
    <row r="4" spans="1:7" ht="15.75" thickBot="1" x14ac:dyDescent="0.3"/>
    <row r="5" spans="1:7" ht="18.75" x14ac:dyDescent="0.25">
      <c r="A5" s="124"/>
      <c r="B5" s="125" t="s">
        <v>527</v>
      </c>
      <c r="C5" s="124"/>
      <c r="E5" s="126"/>
      <c r="F5" s="126"/>
    </row>
    <row r="6" spans="1:7" x14ac:dyDescent="0.25">
      <c r="B6" s="127" t="s">
        <v>528</v>
      </c>
    </row>
    <row r="7" spans="1:7" x14ac:dyDescent="0.25">
      <c r="B7" s="128" t="s">
        <v>529</v>
      </c>
    </row>
    <row r="8" spans="1:7" ht="15.75" thickBot="1" x14ac:dyDescent="0.3">
      <c r="B8" s="129" t="s">
        <v>530</v>
      </c>
    </row>
    <row r="9" spans="1:7" x14ac:dyDescent="0.25">
      <c r="B9" s="130"/>
    </row>
    <row r="10" spans="1:7" ht="37.5" x14ac:dyDescent="0.25">
      <c r="A10" s="131" t="s">
        <v>82</v>
      </c>
      <c r="B10" s="131" t="s">
        <v>528</v>
      </c>
      <c r="C10" s="132"/>
      <c r="D10" s="132"/>
      <c r="E10" s="132"/>
      <c r="F10" s="132"/>
      <c r="G10" s="133"/>
    </row>
    <row r="11" spans="1:7" ht="15" customHeight="1" x14ac:dyDescent="0.25">
      <c r="A11" s="134"/>
      <c r="B11" s="135" t="s">
        <v>531</v>
      </c>
      <c r="C11" s="134" t="s">
        <v>114</v>
      </c>
      <c r="D11" s="134"/>
      <c r="E11" s="134"/>
      <c r="F11" s="136" t="s">
        <v>532</v>
      </c>
      <c r="G11" s="136"/>
    </row>
    <row r="12" spans="1:7" x14ac:dyDescent="0.25">
      <c r="A12" s="123" t="s">
        <v>533</v>
      </c>
      <c r="B12" s="123" t="s">
        <v>534</v>
      </c>
      <c r="C12" s="181" t="s">
        <v>84</v>
      </c>
      <c r="F12" s="180" t="str">
        <f>IF($C$15=0,"",IF(C12="[for completion]","",C12/$C$15))</f>
        <v/>
      </c>
    </row>
    <row r="13" spans="1:7" x14ac:dyDescent="0.25">
      <c r="A13" s="123" t="s">
        <v>535</v>
      </c>
      <c r="B13" s="123" t="s">
        <v>536</v>
      </c>
      <c r="C13" s="181" t="s">
        <v>84</v>
      </c>
      <c r="F13" s="180" t="str">
        <f>IF($C$15=0,"",IF(C13="[for completion]","",C13/$C$15))</f>
        <v/>
      </c>
    </row>
    <row r="14" spans="1:7" x14ac:dyDescent="0.25">
      <c r="A14" s="123" t="s">
        <v>537</v>
      </c>
      <c r="B14" s="123" t="s">
        <v>147</v>
      </c>
      <c r="C14" s="181" t="s">
        <v>84</v>
      </c>
      <c r="F14" s="180" t="str">
        <f>IF($C$15=0,"",IF(C14="[for completion]","",C14/$C$15))</f>
        <v/>
      </c>
    </row>
    <row r="15" spans="1:7" x14ac:dyDescent="0.25">
      <c r="A15" s="123" t="s">
        <v>538</v>
      </c>
      <c r="B15" s="138" t="s">
        <v>149</v>
      </c>
      <c r="C15" s="181">
        <f>SUM(C12:C14)</f>
        <v>0</v>
      </c>
      <c r="F15" s="155">
        <f>SUM(F12:F14)</f>
        <v>0</v>
      </c>
    </row>
    <row r="16" spans="1:7" outlineLevel="1" x14ac:dyDescent="0.25">
      <c r="A16" s="123" t="s">
        <v>539</v>
      </c>
      <c r="B16" s="140" t="s">
        <v>540</v>
      </c>
      <c r="C16" s="181"/>
      <c r="F16" s="180" t="str">
        <f t="shared" ref="F16:F26" si="0">IF($C$15=0,"",IF(C16="[for completion]","",C16/$C$15))</f>
        <v/>
      </c>
    </row>
    <row r="17" spans="1:7" outlineLevel="1" x14ac:dyDescent="0.25">
      <c r="A17" s="123" t="s">
        <v>541</v>
      </c>
      <c r="B17" s="140" t="s">
        <v>1416</v>
      </c>
      <c r="C17" s="181"/>
      <c r="F17" s="180" t="str">
        <f t="shared" si="0"/>
        <v/>
      </c>
    </row>
    <row r="18" spans="1:7" outlineLevel="1" x14ac:dyDescent="0.25">
      <c r="A18" s="123" t="s">
        <v>542</v>
      </c>
      <c r="B18" s="140" t="s">
        <v>151</v>
      </c>
      <c r="C18" s="181"/>
      <c r="F18" s="180" t="str">
        <f t="shared" si="0"/>
        <v/>
      </c>
    </row>
    <row r="19" spans="1:7" outlineLevel="1" x14ac:dyDescent="0.25">
      <c r="A19" s="123" t="s">
        <v>543</v>
      </c>
      <c r="B19" s="140" t="s">
        <v>151</v>
      </c>
      <c r="C19" s="181"/>
      <c r="F19" s="180" t="str">
        <f t="shared" si="0"/>
        <v/>
      </c>
    </row>
    <row r="20" spans="1:7" outlineLevel="1" x14ac:dyDescent="0.25">
      <c r="A20" s="123" t="s">
        <v>544</v>
      </c>
      <c r="B20" s="140" t="s">
        <v>151</v>
      </c>
      <c r="C20" s="181"/>
      <c r="F20" s="180" t="str">
        <f t="shared" si="0"/>
        <v/>
      </c>
    </row>
    <row r="21" spans="1:7" outlineLevel="1" x14ac:dyDescent="0.25">
      <c r="A21" s="123" t="s">
        <v>545</v>
      </c>
      <c r="B21" s="140" t="s">
        <v>151</v>
      </c>
      <c r="C21" s="181"/>
      <c r="F21" s="180" t="str">
        <f t="shared" si="0"/>
        <v/>
      </c>
    </row>
    <row r="22" spans="1:7" outlineLevel="1" x14ac:dyDescent="0.25">
      <c r="A22" s="123" t="s">
        <v>546</v>
      </c>
      <c r="B22" s="140" t="s">
        <v>151</v>
      </c>
      <c r="C22" s="181"/>
      <c r="F22" s="180" t="str">
        <f t="shared" si="0"/>
        <v/>
      </c>
    </row>
    <row r="23" spans="1:7" outlineLevel="1" x14ac:dyDescent="0.25">
      <c r="A23" s="123" t="s">
        <v>547</v>
      </c>
      <c r="B23" s="140" t="s">
        <v>151</v>
      </c>
      <c r="C23" s="181"/>
      <c r="F23" s="180" t="str">
        <f t="shared" si="0"/>
        <v/>
      </c>
    </row>
    <row r="24" spans="1:7" outlineLevel="1" x14ac:dyDescent="0.25">
      <c r="A24" s="123" t="s">
        <v>548</v>
      </c>
      <c r="B24" s="140" t="s">
        <v>151</v>
      </c>
      <c r="C24" s="181"/>
      <c r="F24" s="180" t="str">
        <f t="shared" si="0"/>
        <v/>
      </c>
    </row>
    <row r="25" spans="1:7" outlineLevel="1" x14ac:dyDescent="0.25">
      <c r="A25" s="123" t="s">
        <v>549</v>
      </c>
      <c r="B25" s="140" t="s">
        <v>151</v>
      </c>
      <c r="C25" s="181"/>
      <c r="F25" s="180" t="str">
        <f t="shared" si="0"/>
        <v/>
      </c>
    </row>
    <row r="26" spans="1:7" outlineLevel="1" x14ac:dyDescent="0.25">
      <c r="A26" s="123" t="s">
        <v>550</v>
      </c>
      <c r="B26" s="140" t="s">
        <v>151</v>
      </c>
      <c r="C26" s="182"/>
      <c r="D26" s="119"/>
      <c r="E26" s="119"/>
      <c r="F26" s="180" t="str">
        <f t="shared" si="0"/>
        <v/>
      </c>
    </row>
    <row r="27" spans="1:7" ht="15" customHeight="1" x14ac:dyDescent="0.25">
      <c r="A27" s="134"/>
      <c r="B27" s="135" t="s">
        <v>551</v>
      </c>
      <c r="C27" s="134" t="s">
        <v>552</v>
      </c>
      <c r="D27" s="134" t="s">
        <v>553</v>
      </c>
      <c r="E27" s="141"/>
      <c r="F27" s="134" t="s">
        <v>554</v>
      </c>
      <c r="G27" s="136"/>
    </row>
    <row r="28" spans="1:7" x14ac:dyDescent="0.25">
      <c r="A28" s="123" t="s">
        <v>555</v>
      </c>
      <c r="B28" s="123" t="s">
        <v>556</v>
      </c>
      <c r="C28" s="123" t="s">
        <v>84</v>
      </c>
      <c r="D28" s="123" t="s">
        <v>84</v>
      </c>
      <c r="F28" s="123" t="e">
        <v>#VALUE!</v>
      </c>
    </row>
    <row r="29" spans="1:7" outlineLevel="1" x14ac:dyDescent="0.25">
      <c r="A29" s="123" t="s">
        <v>557</v>
      </c>
      <c r="B29" s="142" t="s">
        <v>558</v>
      </c>
    </row>
    <row r="30" spans="1:7" outlineLevel="1" x14ac:dyDescent="0.25">
      <c r="A30" s="123" t="s">
        <v>559</v>
      </c>
      <c r="B30" s="142" t="s">
        <v>560</v>
      </c>
    </row>
    <row r="31" spans="1:7" outlineLevel="1" x14ac:dyDescent="0.25">
      <c r="A31" s="123" t="s">
        <v>561</v>
      </c>
      <c r="B31" s="142"/>
    </row>
    <row r="32" spans="1:7" outlineLevel="1" x14ac:dyDescent="0.25">
      <c r="A32" s="123" t="s">
        <v>562</v>
      </c>
      <c r="B32" s="142"/>
    </row>
    <row r="33" spans="1:7" outlineLevel="1" x14ac:dyDescent="0.25">
      <c r="A33" s="123" t="s">
        <v>1635</v>
      </c>
      <c r="B33" s="142"/>
    </row>
    <row r="34" spans="1:7" outlineLevel="1" x14ac:dyDescent="0.25">
      <c r="A34" s="123" t="s">
        <v>1636</v>
      </c>
      <c r="B34" s="142"/>
    </row>
    <row r="35" spans="1:7" ht="15" customHeight="1" x14ac:dyDescent="0.25">
      <c r="A35" s="134"/>
      <c r="B35" s="135" t="s">
        <v>563</v>
      </c>
      <c r="C35" s="134" t="s">
        <v>564</v>
      </c>
      <c r="D35" s="134" t="s">
        <v>565</v>
      </c>
      <c r="E35" s="141"/>
      <c r="F35" s="136" t="s">
        <v>532</v>
      </c>
      <c r="G35" s="136"/>
    </row>
    <row r="36" spans="1:7" x14ac:dyDescent="0.25">
      <c r="A36" s="123" t="s">
        <v>566</v>
      </c>
      <c r="B36" s="123" t="s">
        <v>567</v>
      </c>
      <c r="C36" s="155" t="s">
        <v>84</v>
      </c>
      <c r="D36" s="155" t="s">
        <v>84</v>
      </c>
      <c r="E36" s="183"/>
      <c r="F36" s="155" t="s">
        <v>84</v>
      </c>
    </row>
    <row r="37" spans="1:7" outlineLevel="1" x14ac:dyDescent="0.25">
      <c r="A37" s="123" t="s">
        <v>568</v>
      </c>
      <c r="C37" s="155"/>
      <c r="D37" s="155"/>
      <c r="E37" s="183"/>
      <c r="F37" s="155"/>
    </row>
    <row r="38" spans="1:7" outlineLevel="1" x14ac:dyDescent="0.25">
      <c r="A38" s="123" t="s">
        <v>569</v>
      </c>
      <c r="C38" s="155"/>
      <c r="D38" s="155"/>
      <c r="E38" s="183"/>
      <c r="F38" s="155"/>
    </row>
    <row r="39" spans="1:7" outlineLevel="1" x14ac:dyDescent="0.25">
      <c r="A39" s="123" t="s">
        <v>570</v>
      </c>
      <c r="C39" s="155"/>
      <c r="D39" s="155"/>
      <c r="E39" s="183"/>
      <c r="F39" s="155"/>
    </row>
    <row r="40" spans="1:7" outlineLevel="1" x14ac:dyDescent="0.25">
      <c r="A40" s="123" t="s">
        <v>571</v>
      </c>
      <c r="C40" s="155"/>
      <c r="D40" s="155"/>
      <c r="E40" s="183"/>
      <c r="F40" s="155"/>
    </row>
    <row r="41" spans="1:7" outlineLevel="1" x14ac:dyDescent="0.25">
      <c r="A41" s="123" t="s">
        <v>572</v>
      </c>
      <c r="C41" s="155"/>
      <c r="D41" s="155"/>
      <c r="E41" s="183"/>
      <c r="F41" s="155"/>
    </row>
    <row r="42" spans="1:7" outlineLevel="1" x14ac:dyDescent="0.25">
      <c r="A42" s="123" t="s">
        <v>573</v>
      </c>
      <c r="C42" s="155"/>
      <c r="D42" s="155"/>
      <c r="E42" s="183"/>
      <c r="F42" s="155"/>
    </row>
    <row r="43" spans="1:7" ht="15" customHeight="1" x14ac:dyDescent="0.25">
      <c r="A43" s="134"/>
      <c r="B43" s="135" t="s">
        <v>574</v>
      </c>
      <c r="C43" s="134" t="s">
        <v>564</v>
      </c>
      <c r="D43" s="134" t="s">
        <v>565</v>
      </c>
      <c r="E43" s="141"/>
      <c r="F43" s="136" t="s">
        <v>532</v>
      </c>
      <c r="G43" s="136"/>
    </row>
    <row r="44" spans="1:7" x14ac:dyDescent="0.25">
      <c r="A44" s="123" t="s">
        <v>575</v>
      </c>
      <c r="B44" s="143" t="s">
        <v>576</v>
      </c>
      <c r="C44" s="154">
        <f>SUM(C45:C72)</f>
        <v>0</v>
      </c>
      <c r="D44" s="154">
        <f>SUM(D45:D72)</f>
        <v>0</v>
      </c>
      <c r="E44" s="155"/>
      <c r="F44" s="154">
        <f>SUM(F45:F72)</f>
        <v>0</v>
      </c>
      <c r="G44" s="123"/>
    </row>
    <row r="45" spans="1:7" x14ac:dyDescent="0.25">
      <c r="A45" s="123" t="s">
        <v>577</v>
      </c>
      <c r="B45" s="123" t="s">
        <v>578</v>
      </c>
      <c r="C45" s="155" t="s">
        <v>84</v>
      </c>
      <c r="D45" s="155" t="s">
        <v>84</v>
      </c>
      <c r="E45" s="155"/>
      <c r="F45" s="155" t="s">
        <v>84</v>
      </c>
      <c r="G45" s="123"/>
    </row>
    <row r="46" spans="1:7" x14ac:dyDescent="0.25">
      <c r="A46" s="123" t="s">
        <v>579</v>
      </c>
      <c r="B46" s="123" t="s">
        <v>580</v>
      </c>
      <c r="C46" s="155" t="s">
        <v>84</v>
      </c>
      <c r="D46" s="155" t="s">
        <v>84</v>
      </c>
      <c r="E46" s="155"/>
      <c r="F46" s="155" t="s">
        <v>84</v>
      </c>
      <c r="G46" s="123"/>
    </row>
    <row r="47" spans="1:7" x14ac:dyDescent="0.25">
      <c r="A47" s="123" t="s">
        <v>581</v>
      </c>
      <c r="B47" s="123" t="s">
        <v>582</v>
      </c>
      <c r="C47" s="155" t="s">
        <v>84</v>
      </c>
      <c r="D47" s="155" t="s">
        <v>84</v>
      </c>
      <c r="E47" s="155"/>
      <c r="F47" s="155" t="s">
        <v>84</v>
      </c>
      <c r="G47" s="123"/>
    </row>
    <row r="48" spans="1:7" x14ac:dyDescent="0.25">
      <c r="A48" s="123" t="s">
        <v>583</v>
      </c>
      <c r="B48" s="123" t="s">
        <v>584</v>
      </c>
      <c r="C48" s="155" t="s">
        <v>84</v>
      </c>
      <c r="D48" s="155" t="s">
        <v>84</v>
      </c>
      <c r="E48" s="155"/>
      <c r="F48" s="155" t="s">
        <v>84</v>
      </c>
      <c r="G48" s="123"/>
    </row>
    <row r="49" spans="1:7" x14ac:dyDescent="0.25">
      <c r="A49" s="123" t="s">
        <v>585</v>
      </c>
      <c r="B49" s="123" t="s">
        <v>586</v>
      </c>
      <c r="C49" s="155" t="s">
        <v>84</v>
      </c>
      <c r="D49" s="155" t="s">
        <v>84</v>
      </c>
      <c r="E49" s="155"/>
      <c r="F49" s="155" t="s">
        <v>84</v>
      </c>
      <c r="G49" s="123"/>
    </row>
    <row r="50" spans="1:7" x14ac:dyDescent="0.25">
      <c r="A50" s="123" t="s">
        <v>587</v>
      </c>
      <c r="B50" s="123" t="s">
        <v>588</v>
      </c>
      <c r="C50" s="155" t="s">
        <v>84</v>
      </c>
      <c r="D50" s="155" t="s">
        <v>84</v>
      </c>
      <c r="E50" s="155"/>
      <c r="F50" s="155" t="s">
        <v>84</v>
      </c>
      <c r="G50" s="123"/>
    </row>
    <row r="51" spans="1:7" x14ac:dyDescent="0.25">
      <c r="A51" s="123" t="s">
        <v>589</v>
      </c>
      <c r="B51" s="123" t="s">
        <v>590</v>
      </c>
      <c r="C51" s="155" t="s">
        <v>84</v>
      </c>
      <c r="D51" s="155" t="s">
        <v>84</v>
      </c>
      <c r="E51" s="155"/>
      <c r="F51" s="155" t="s">
        <v>84</v>
      </c>
      <c r="G51" s="123"/>
    </row>
    <row r="52" spans="1:7" x14ac:dyDescent="0.25">
      <c r="A52" s="123" t="s">
        <v>591</v>
      </c>
      <c r="B52" s="123" t="s">
        <v>592</v>
      </c>
      <c r="C52" s="155" t="s">
        <v>84</v>
      </c>
      <c r="D52" s="155" t="s">
        <v>84</v>
      </c>
      <c r="E52" s="155"/>
      <c r="F52" s="155" t="s">
        <v>84</v>
      </c>
      <c r="G52" s="123"/>
    </row>
    <row r="53" spans="1:7" x14ac:dyDescent="0.25">
      <c r="A53" s="123" t="s">
        <v>593</v>
      </c>
      <c r="B53" s="123" t="s">
        <v>594</v>
      </c>
      <c r="C53" s="155" t="s">
        <v>84</v>
      </c>
      <c r="D53" s="155" t="s">
        <v>84</v>
      </c>
      <c r="E53" s="155"/>
      <c r="F53" s="155" t="s">
        <v>84</v>
      </c>
      <c r="G53" s="123"/>
    </row>
    <row r="54" spans="1:7" x14ac:dyDescent="0.25">
      <c r="A54" s="123" t="s">
        <v>595</v>
      </c>
      <c r="B54" s="123" t="s">
        <v>596</v>
      </c>
      <c r="C54" s="155" t="s">
        <v>84</v>
      </c>
      <c r="D54" s="155" t="s">
        <v>84</v>
      </c>
      <c r="E54" s="155"/>
      <c r="F54" s="155" t="s">
        <v>84</v>
      </c>
      <c r="G54" s="123"/>
    </row>
    <row r="55" spans="1:7" x14ac:dyDescent="0.25">
      <c r="A55" s="123" t="s">
        <v>597</v>
      </c>
      <c r="B55" s="123" t="s">
        <v>598</v>
      </c>
      <c r="C55" s="155" t="s">
        <v>84</v>
      </c>
      <c r="D55" s="155" t="s">
        <v>84</v>
      </c>
      <c r="E55" s="155"/>
      <c r="F55" s="155" t="s">
        <v>84</v>
      </c>
      <c r="G55" s="123"/>
    </row>
    <row r="56" spans="1:7" x14ac:dyDescent="0.25">
      <c r="A56" s="123" t="s">
        <v>599</v>
      </c>
      <c r="B56" s="123" t="s">
        <v>600</v>
      </c>
      <c r="C56" s="155" t="s">
        <v>84</v>
      </c>
      <c r="D56" s="155" t="s">
        <v>84</v>
      </c>
      <c r="E56" s="155"/>
      <c r="F56" s="155" t="s">
        <v>84</v>
      </c>
      <c r="G56" s="123"/>
    </row>
    <row r="57" spans="1:7" x14ac:dyDescent="0.25">
      <c r="A57" s="123" t="s">
        <v>601</v>
      </c>
      <c r="B57" s="123" t="s">
        <v>602</v>
      </c>
      <c r="C57" s="155" t="s">
        <v>84</v>
      </c>
      <c r="D57" s="155" t="s">
        <v>84</v>
      </c>
      <c r="E57" s="155"/>
      <c r="F57" s="155" t="s">
        <v>84</v>
      </c>
      <c r="G57" s="123"/>
    </row>
    <row r="58" spans="1:7" x14ac:dyDescent="0.25">
      <c r="A58" s="123" t="s">
        <v>603</v>
      </c>
      <c r="B58" s="123" t="s">
        <v>604</v>
      </c>
      <c r="C58" s="155" t="s">
        <v>84</v>
      </c>
      <c r="D58" s="155" t="s">
        <v>84</v>
      </c>
      <c r="E58" s="155"/>
      <c r="F58" s="155" t="s">
        <v>84</v>
      </c>
      <c r="G58" s="123"/>
    </row>
    <row r="59" spans="1:7" x14ac:dyDescent="0.25">
      <c r="A59" s="123" t="s">
        <v>605</v>
      </c>
      <c r="B59" s="123" t="s">
        <v>606</v>
      </c>
      <c r="C59" s="155" t="s">
        <v>84</v>
      </c>
      <c r="D59" s="155" t="s">
        <v>84</v>
      </c>
      <c r="E59" s="155"/>
      <c r="F59" s="155" t="s">
        <v>84</v>
      </c>
      <c r="G59" s="123"/>
    </row>
    <row r="60" spans="1:7" x14ac:dyDescent="0.25">
      <c r="A60" s="123" t="s">
        <v>607</v>
      </c>
      <c r="B60" s="123" t="s">
        <v>3</v>
      </c>
      <c r="C60" s="155" t="s">
        <v>84</v>
      </c>
      <c r="D60" s="155" t="s">
        <v>84</v>
      </c>
      <c r="E60" s="155"/>
      <c r="F60" s="155" t="s">
        <v>84</v>
      </c>
      <c r="G60" s="123"/>
    </row>
    <row r="61" spans="1:7" x14ac:dyDescent="0.25">
      <c r="A61" s="123" t="s">
        <v>608</v>
      </c>
      <c r="B61" s="123" t="s">
        <v>609</v>
      </c>
      <c r="C61" s="155" t="s">
        <v>84</v>
      </c>
      <c r="D61" s="155" t="s">
        <v>84</v>
      </c>
      <c r="E61" s="155"/>
      <c r="F61" s="155" t="s">
        <v>84</v>
      </c>
      <c r="G61" s="123"/>
    </row>
    <row r="62" spans="1:7" x14ac:dyDescent="0.25">
      <c r="A62" s="123" t="s">
        <v>610</v>
      </c>
      <c r="B62" s="123" t="s">
        <v>611</v>
      </c>
      <c r="C62" s="155" t="s">
        <v>84</v>
      </c>
      <c r="D62" s="155" t="s">
        <v>84</v>
      </c>
      <c r="E62" s="155"/>
      <c r="F62" s="155" t="s">
        <v>84</v>
      </c>
      <c r="G62" s="123"/>
    </row>
    <row r="63" spans="1:7" x14ac:dyDescent="0.25">
      <c r="A63" s="123" t="s">
        <v>612</v>
      </c>
      <c r="B63" s="123" t="s">
        <v>613</v>
      </c>
      <c r="C63" s="155" t="s">
        <v>84</v>
      </c>
      <c r="D63" s="155" t="s">
        <v>84</v>
      </c>
      <c r="E63" s="155"/>
      <c r="F63" s="155" t="s">
        <v>84</v>
      </c>
      <c r="G63" s="123"/>
    </row>
    <row r="64" spans="1:7" x14ac:dyDescent="0.25">
      <c r="A64" s="123" t="s">
        <v>614</v>
      </c>
      <c r="B64" s="123" t="s">
        <v>615</v>
      </c>
      <c r="C64" s="155" t="s">
        <v>84</v>
      </c>
      <c r="D64" s="155" t="s">
        <v>84</v>
      </c>
      <c r="E64" s="155"/>
      <c r="F64" s="155" t="s">
        <v>84</v>
      </c>
      <c r="G64" s="123"/>
    </row>
    <row r="65" spans="1:7" x14ac:dyDescent="0.25">
      <c r="A65" s="123" t="s">
        <v>616</v>
      </c>
      <c r="B65" s="123" t="s">
        <v>617</v>
      </c>
      <c r="C65" s="155" t="s">
        <v>84</v>
      </c>
      <c r="D65" s="155" t="s">
        <v>84</v>
      </c>
      <c r="E65" s="155"/>
      <c r="F65" s="155" t="s">
        <v>84</v>
      </c>
      <c r="G65" s="123"/>
    </row>
    <row r="66" spans="1:7" x14ac:dyDescent="0.25">
      <c r="A66" s="123" t="s">
        <v>618</v>
      </c>
      <c r="B66" s="123" t="s">
        <v>619</v>
      </c>
      <c r="C66" s="155" t="s">
        <v>84</v>
      </c>
      <c r="D66" s="155" t="s">
        <v>84</v>
      </c>
      <c r="E66" s="155"/>
      <c r="F66" s="155" t="s">
        <v>84</v>
      </c>
      <c r="G66" s="123"/>
    </row>
    <row r="67" spans="1:7" x14ac:dyDescent="0.25">
      <c r="A67" s="123" t="s">
        <v>620</v>
      </c>
      <c r="B67" s="123" t="s">
        <v>621</v>
      </c>
      <c r="C67" s="155" t="s">
        <v>84</v>
      </c>
      <c r="D67" s="155" t="s">
        <v>84</v>
      </c>
      <c r="E67" s="155"/>
      <c r="F67" s="155" t="s">
        <v>84</v>
      </c>
      <c r="G67" s="123"/>
    </row>
    <row r="68" spans="1:7" x14ac:dyDescent="0.25">
      <c r="A68" s="123" t="s">
        <v>622</v>
      </c>
      <c r="B68" s="123" t="s">
        <v>623</v>
      </c>
      <c r="C68" s="155" t="s">
        <v>84</v>
      </c>
      <c r="D68" s="155" t="s">
        <v>84</v>
      </c>
      <c r="E68" s="155"/>
      <c r="F68" s="155" t="s">
        <v>84</v>
      </c>
      <c r="G68" s="123"/>
    </row>
    <row r="69" spans="1:7" x14ac:dyDescent="0.25">
      <c r="A69" s="123" t="s">
        <v>624</v>
      </c>
      <c r="B69" s="123" t="s">
        <v>625</v>
      </c>
      <c r="C69" s="155" t="s">
        <v>84</v>
      </c>
      <c r="D69" s="155" t="s">
        <v>84</v>
      </c>
      <c r="E69" s="155"/>
      <c r="F69" s="155" t="s">
        <v>84</v>
      </c>
      <c r="G69" s="123"/>
    </row>
    <row r="70" spans="1:7" x14ac:dyDescent="0.25">
      <c r="A70" s="123" t="s">
        <v>626</v>
      </c>
      <c r="B70" s="123" t="s">
        <v>627</v>
      </c>
      <c r="C70" s="155" t="s">
        <v>84</v>
      </c>
      <c r="D70" s="155" t="s">
        <v>84</v>
      </c>
      <c r="E70" s="155"/>
      <c r="F70" s="155" t="s">
        <v>84</v>
      </c>
      <c r="G70" s="123"/>
    </row>
    <row r="71" spans="1:7" x14ac:dyDescent="0.25">
      <c r="A71" s="123" t="s">
        <v>628</v>
      </c>
      <c r="B71" s="123" t="s">
        <v>6</v>
      </c>
      <c r="C71" s="155" t="s">
        <v>84</v>
      </c>
      <c r="D71" s="155" t="s">
        <v>84</v>
      </c>
      <c r="E71" s="155"/>
      <c r="F71" s="155" t="s">
        <v>84</v>
      </c>
      <c r="G71" s="123"/>
    </row>
    <row r="72" spans="1:7" x14ac:dyDescent="0.25">
      <c r="A72" s="123" t="s">
        <v>629</v>
      </c>
      <c r="B72" s="123" t="s">
        <v>630</v>
      </c>
      <c r="C72" s="155" t="s">
        <v>84</v>
      </c>
      <c r="D72" s="155" t="s">
        <v>84</v>
      </c>
      <c r="E72" s="155"/>
      <c r="F72" s="155" t="s">
        <v>84</v>
      </c>
      <c r="G72" s="123"/>
    </row>
    <row r="73" spans="1:7" x14ac:dyDescent="0.25">
      <c r="A73" s="123" t="s">
        <v>631</v>
      </c>
      <c r="B73" s="143" t="s">
        <v>319</v>
      </c>
      <c r="C73" s="154">
        <f>SUM(C74:C76)</f>
        <v>0</v>
      </c>
      <c r="D73" s="154">
        <f>SUM(D74:D76)</f>
        <v>0</v>
      </c>
      <c r="E73" s="155"/>
      <c r="F73" s="154">
        <f>SUM(F74:F76)</f>
        <v>0</v>
      </c>
      <c r="G73" s="123"/>
    </row>
    <row r="74" spans="1:7" x14ac:dyDescent="0.25">
      <c r="A74" s="123" t="s">
        <v>632</v>
      </c>
      <c r="B74" s="123" t="s">
        <v>633</v>
      </c>
      <c r="C74" s="155" t="s">
        <v>84</v>
      </c>
      <c r="D74" s="155" t="s">
        <v>84</v>
      </c>
      <c r="E74" s="155"/>
      <c r="F74" s="155" t="s">
        <v>84</v>
      </c>
      <c r="G74" s="123"/>
    </row>
    <row r="75" spans="1:7" x14ac:dyDescent="0.25">
      <c r="A75" s="123" t="s">
        <v>634</v>
      </c>
      <c r="B75" s="123" t="s">
        <v>635</v>
      </c>
      <c r="C75" s="155" t="s">
        <v>84</v>
      </c>
      <c r="D75" s="155" t="s">
        <v>84</v>
      </c>
      <c r="E75" s="155"/>
      <c r="F75" s="155" t="s">
        <v>84</v>
      </c>
      <c r="G75" s="123"/>
    </row>
    <row r="76" spans="1:7" x14ac:dyDescent="0.25">
      <c r="A76" s="123" t="s">
        <v>1586</v>
      </c>
      <c r="B76" s="123" t="s">
        <v>2</v>
      </c>
      <c r="C76" s="155" t="s">
        <v>84</v>
      </c>
      <c r="D76" s="155" t="s">
        <v>84</v>
      </c>
      <c r="E76" s="155"/>
      <c r="F76" s="155" t="s">
        <v>84</v>
      </c>
      <c r="G76" s="123"/>
    </row>
    <row r="77" spans="1:7" x14ac:dyDescent="0.25">
      <c r="A77" s="123" t="s">
        <v>636</v>
      </c>
      <c r="B77" s="143" t="s">
        <v>147</v>
      </c>
      <c r="C77" s="154">
        <f>SUM(C78:C87)</f>
        <v>0</v>
      </c>
      <c r="D77" s="154">
        <f>SUM(D78:D87)</f>
        <v>0</v>
      </c>
      <c r="E77" s="155"/>
      <c r="F77" s="154">
        <f>SUM(F78:F87)</f>
        <v>0</v>
      </c>
      <c r="G77" s="123"/>
    </row>
    <row r="78" spans="1:7" x14ac:dyDescent="0.25">
      <c r="A78" s="123" t="s">
        <v>637</v>
      </c>
      <c r="B78" s="144" t="s">
        <v>321</v>
      </c>
      <c r="C78" s="155" t="s">
        <v>84</v>
      </c>
      <c r="D78" s="155" t="s">
        <v>84</v>
      </c>
      <c r="E78" s="155"/>
      <c r="F78" s="155" t="s">
        <v>84</v>
      </c>
      <c r="G78" s="123"/>
    </row>
    <row r="79" spans="1:7" x14ac:dyDescent="0.25">
      <c r="A79" s="123" t="s">
        <v>638</v>
      </c>
      <c r="B79" s="144" t="s">
        <v>323</v>
      </c>
      <c r="C79" s="155" t="s">
        <v>84</v>
      </c>
      <c r="D79" s="155" t="s">
        <v>84</v>
      </c>
      <c r="E79" s="155"/>
      <c r="F79" s="155" t="s">
        <v>84</v>
      </c>
      <c r="G79" s="123"/>
    </row>
    <row r="80" spans="1:7" x14ac:dyDescent="0.25">
      <c r="A80" s="123" t="s">
        <v>639</v>
      </c>
      <c r="B80" s="144" t="s">
        <v>325</v>
      </c>
      <c r="C80" s="155" t="s">
        <v>84</v>
      </c>
      <c r="D80" s="155" t="s">
        <v>84</v>
      </c>
      <c r="E80" s="155"/>
      <c r="F80" s="155" t="s">
        <v>84</v>
      </c>
      <c r="G80" s="123"/>
    </row>
    <row r="81" spans="1:7" x14ac:dyDescent="0.25">
      <c r="A81" s="123" t="s">
        <v>640</v>
      </c>
      <c r="B81" s="144" t="s">
        <v>12</v>
      </c>
      <c r="C81" s="155" t="s">
        <v>84</v>
      </c>
      <c r="D81" s="155" t="s">
        <v>84</v>
      </c>
      <c r="E81" s="155"/>
      <c r="F81" s="155" t="s">
        <v>84</v>
      </c>
      <c r="G81" s="123"/>
    </row>
    <row r="82" spans="1:7" x14ac:dyDescent="0.25">
      <c r="A82" s="123" t="s">
        <v>641</v>
      </c>
      <c r="B82" s="144" t="s">
        <v>328</v>
      </c>
      <c r="C82" s="155" t="s">
        <v>84</v>
      </c>
      <c r="D82" s="155" t="s">
        <v>84</v>
      </c>
      <c r="E82" s="155"/>
      <c r="F82" s="155" t="s">
        <v>84</v>
      </c>
      <c r="G82" s="123"/>
    </row>
    <row r="83" spans="1:7" x14ac:dyDescent="0.25">
      <c r="A83" s="123" t="s">
        <v>642</v>
      </c>
      <c r="B83" s="144" t="s">
        <v>330</v>
      </c>
      <c r="C83" s="155" t="s">
        <v>84</v>
      </c>
      <c r="D83" s="155" t="s">
        <v>84</v>
      </c>
      <c r="E83" s="155"/>
      <c r="F83" s="155" t="s">
        <v>84</v>
      </c>
      <c r="G83" s="123"/>
    </row>
    <row r="84" spans="1:7" x14ac:dyDescent="0.25">
      <c r="A84" s="123" t="s">
        <v>643</v>
      </c>
      <c r="B84" s="144" t="s">
        <v>332</v>
      </c>
      <c r="C84" s="155" t="s">
        <v>84</v>
      </c>
      <c r="D84" s="155" t="s">
        <v>84</v>
      </c>
      <c r="E84" s="155"/>
      <c r="F84" s="155" t="s">
        <v>84</v>
      </c>
      <c r="G84" s="123"/>
    </row>
    <row r="85" spans="1:7" x14ac:dyDescent="0.25">
      <c r="A85" s="123" t="s">
        <v>644</v>
      </c>
      <c r="B85" s="144" t="s">
        <v>334</v>
      </c>
      <c r="C85" s="155" t="s">
        <v>84</v>
      </c>
      <c r="D85" s="155" t="s">
        <v>84</v>
      </c>
      <c r="E85" s="155"/>
      <c r="F85" s="155" t="s">
        <v>84</v>
      </c>
      <c r="G85" s="123"/>
    </row>
    <row r="86" spans="1:7" x14ac:dyDescent="0.25">
      <c r="A86" s="123" t="s">
        <v>645</v>
      </c>
      <c r="B86" s="144" t="s">
        <v>336</v>
      </c>
      <c r="C86" s="155" t="s">
        <v>84</v>
      </c>
      <c r="D86" s="155" t="s">
        <v>84</v>
      </c>
      <c r="E86" s="155"/>
      <c r="F86" s="155" t="s">
        <v>84</v>
      </c>
      <c r="G86" s="123"/>
    </row>
    <row r="87" spans="1:7" x14ac:dyDescent="0.25">
      <c r="A87" s="123" t="s">
        <v>646</v>
      </c>
      <c r="B87" s="144" t="s">
        <v>147</v>
      </c>
      <c r="C87" s="155" t="s">
        <v>84</v>
      </c>
      <c r="D87" s="155" t="s">
        <v>84</v>
      </c>
      <c r="E87" s="155"/>
      <c r="F87" s="155" t="s">
        <v>84</v>
      </c>
      <c r="G87" s="123"/>
    </row>
    <row r="88" spans="1:7" outlineLevel="1" x14ac:dyDescent="0.25">
      <c r="A88" s="123" t="s">
        <v>647</v>
      </c>
      <c r="B88" s="140" t="s">
        <v>151</v>
      </c>
      <c r="C88" s="155"/>
      <c r="D88" s="155"/>
      <c r="E88" s="155"/>
      <c r="F88" s="155"/>
      <c r="G88" s="123"/>
    </row>
    <row r="89" spans="1:7" outlineLevel="1" x14ac:dyDescent="0.25">
      <c r="A89" s="123" t="s">
        <v>648</v>
      </c>
      <c r="B89" s="140" t="s">
        <v>151</v>
      </c>
      <c r="C89" s="155"/>
      <c r="D89" s="155"/>
      <c r="E89" s="155"/>
      <c r="F89" s="155"/>
      <c r="G89" s="123"/>
    </row>
    <row r="90" spans="1:7" outlineLevel="1" x14ac:dyDescent="0.25">
      <c r="A90" s="123" t="s">
        <v>649</v>
      </c>
      <c r="B90" s="140" t="s">
        <v>151</v>
      </c>
      <c r="C90" s="155"/>
      <c r="D90" s="155"/>
      <c r="E90" s="155"/>
      <c r="F90" s="155"/>
      <c r="G90" s="123"/>
    </row>
    <row r="91" spans="1:7" outlineLevel="1" x14ac:dyDescent="0.25">
      <c r="A91" s="123" t="s">
        <v>650</v>
      </c>
      <c r="B91" s="140" t="s">
        <v>151</v>
      </c>
      <c r="C91" s="155"/>
      <c r="D91" s="155"/>
      <c r="E91" s="155"/>
      <c r="F91" s="155"/>
      <c r="G91" s="123"/>
    </row>
    <row r="92" spans="1:7" outlineLevel="1" x14ac:dyDescent="0.25">
      <c r="A92" s="123" t="s">
        <v>651</v>
      </c>
      <c r="B92" s="140" t="s">
        <v>151</v>
      </c>
      <c r="C92" s="155"/>
      <c r="D92" s="155"/>
      <c r="E92" s="155"/>
      <c r="F92" s="155"/>
      <c r="G92" s="123"/>
    </row>
    <row r="93" spans="1:7" outlineLevel="1" x14ac:dyDescent="0.25">
      <c r="A93" s="123" t="s">
        <v>652</v>
      </c>
      <c r="B93" s="140" t="s">
        <v>151</v>
      </c>
      <c r="C93" s="155"/>
      <c r="D93" s="155"/>
      <c r="E93" s="155"/>
      <c r="F93" s="155"/>
      <c r="G93" s="123"/>
    </row>
    <row r="94" spans="1:7" outlineLevel="1" x14ac:dyDescent="0.25">
      <c r="A94" s="123" t="s">
        <v>653</v>
      </c>
      <c r="B94" s="140" t="s">
        <v>151</v>
      </c>
      <c r="C94" s="155"/>
      <c r="D94" s="155"/>
      <c r="E94" s="155"/>
      <c r="F94" s="155"/>
      <c r="G94" s="123"/>
    </row>
    <row r="95" spans="1:7" outlineLevel="1" x14ac:dyDescent="0.25">
      <c r="A95" s="123" t="s">
        <v>654</v>
      </c>
      <c r="B95" s="140" t="s">
        <v>151</v>
      </c>
      <c r="C95" s="155"/>
      <c r="D95" s="155"/>
      <c r="E95" s="155"/>
      <c r="F95" s="155"/>
      <c r="G95" s="123"/>
    </row>
    <row r="96" spans="1:7" outlineLevel="1" x14ac:dyDescent="0.25">
      <c r="A96" s="123" t="s">
        <v>655</v>
      </c>
      <c r="B96" s="140" t="s">
        <v>151</v>
      </c>
      <c r="C96" s="155"/>
      <c r="D96" s="155"/>
      <c r="E96" s="155"/>
      <c r="F96" s="155"/>
      <c r="G96" s="123"/>
    </row>
    <row r="97" spans="1:7" outlineLevel="1" x14ac:dyDescent="0.25">
      <c r="A97" s="123" t="s">
        <v>656</v>
      </c>
      <c r="B97" s="140" t="s">
        <v>151</v>
      </c>
      <c r="C97" s="155"/>
      <c r="D97" s="155"/>
      <c r="E97" s="155"/>
      <c r="F97" s="155"/>
      <c r="G97" s="123"/>
    </row>
    <row r="98" spans="1:7" ht="15" customHeight="1" x14ac:dyDescent="0.25">
      <c r="A98" s="134"/>
      <c r="B98" s="169" t="s">
        <v>1597</v>
      </c>
      <c r="C98" s="134" t="s">
        <v>564</v>
      </c>
      <c r="D98" s="134" t="s">
        <v>565</v>
      </c>
      <c r="E98" s="141"/>
      <c r="F98" s="136" t="s">
        <v>532</v>
      </c>
      <c r="G98" s="136"/>
    </row>
    <row r="99" spans="1:7" x14ac:dyDescent="0.25">
      <c r="A99" s="123" t="s">
        <v>657</v>
      </c>
      <c r="B99" s="144" t="s">
        <v>658</v>
      </c>
      <c r="C99" s="155" t="s">
        <v>84</v>
      </c>
      <c r="D99" s="155" t="s">
        <v>84</v>
      </c>
      <c r="E99" s="155"/>
      <c r="F99" s="155" t="s">
        <v>84</v>
      </c>
      <c r="G99" s="123"/>
    </row>
    <row r="100" spans="1:7" x14ac:dyDescent="0.25">
      <c r="A100" s="123" t="s">
        <v>659</v>
      </c>
      <c r="B100" s="144" t="s">
        <v>658</v>
      </c>
      <c r="C100" s="155" t="s">
        <v>84</v>
      </c>
      <c r="D100" s="155" t="s">
        <v>84</v>
      </c>
      <c r="E100" s="155"/>
      <c r="F100" s="155" t="s">
        <v>84</v>
      </c>
      <c r="G100" s="123"/>
    </row>
    <row r="101" spans="1:7" x14ac:dyDescent="0.25">
      <c r="A101" s="123" t="s">
        <v>660</v>
      </c>
      <c r="B101" s="144" t="s">
        <v>658</v>
      </c>
      <c r="C101" s="155" t="s">
        <v>84</v>
      </c>
      <c r="D101" s="155" t="s">
        <v>84</v>
      </c>
      <c r="E101" s="155"/>
      <c r="F101" s="155" t="s">
        <v>84</v>
      </c>
      <c r="G101" s="123"/>
    </row>
    <row r="102" spans="1:7" x14ac:dyDescent="0.25">
      <c r="A102" s="123" t="s">
        <v>661</v>
      </c>
      <c r="B102" s="144" t="s">
        <v>658</v>
      </c>
      <c r="C102" s="155" t="s">
        <v>84</v>
      </c>
      <c r="D102" s="155" t="s">
        <v>84</v>
      </c>
      <c r="E102" s="155"/>
      <c r="F102" s="155" t="s">
        <v>84</v>
      </c>
      <c r="G102" s="123"/>
    </row>
    <row r="103" spans="1:7" x14ac:dyDescent="0.25">
      <c r="A103" s="123" t="s">
        <v>662</v>
      </c>
      <c r="B103" s="144" t="s">
        <v>658</v>
      </c>
      <c r="C103" s="155" t="s">
        <v>84</v>
      </c>
      <c r="D103" s="155" t="s">
        <v>84</v>
      </c>
      <c r="E103" s="155"/>
      <c r="F103" s="155" t="s">
        <v>84</v>
      </c>
      <c r="G103" s="123"/>
    </row>
    <row r="104" spans="1:7" x14ac:dyDescent="0.25">
      <c r="A104" s="123" t="s">
        <v>663</v>
      </c>
      <c r="B104" s="144" t="s">
        <v>658</v>
      </c>
      <c r="C104" s="155" t="s">
        <v>84</v>
      </c>
      <c r="D104" s="155" t="s">
        <v>84</v>
      </c>
      <c r="E104" s="155"/>
      <c r="F104" s="155" t="s">
        <v>84</v>
      </c>
      <c r="G104" s="123"/>
    </row>
    <row r="105" spans="1:7" x14ac:dyDescent="0.25">
      <c r="A105" s="123" t="s">
        <v>664</v>
      </c>
      <c r="B105" s="144" t="s">
        <v>658</v>
      </c>
      <c r="C105" s="155" t="s">
        <v>84</v>
      </c>
      <c r="D105" s="155" t="s">
        <v>84</v>
      </c>
      <c r="E105" s="155"/>
      <c r="F105" s="155" t="s">
        <v>84</v>
      </c>
      <c r="G105" s="123"/>
    </row>
    <row r="106" spans="1:7" x14ac:dyDescent="0.25">
      <c r="A106" s="123" t="s">
        <v>665</v>
      </c>
      <c r="B106" s="144" t="s">
        <v>658</v>
      </c>
      <c r="C106" s="155" t="s">
        <v>84</v>
      </c>
      <c r="D106" s="155" t="s">
        <v>84</v>
      </c>
      <c r="E106" s="155"/>
      <c r="F106" s="155" t="s">
        <v>84</v>
      </c>
      <c r="G106" s="123"/>
    </row>
    <row r="107" spans="1:7" x14ac:dyDescent="0.25">
      <c r="A107" s="123" t="s">
        <v>666</v>
      </c>
      <c r="B107" s="144" t="s">
        <v>658</v>
      </c>
      <c r="C107" s="155" t="s">
        <v>84</v>
      </c>
      <c r="D107" s="155" t="s">
        <v>84</v>
      </c>
      <c r="E107" s="155"/>
      <c r="F107" s="155" t="s">
        <v>84</v>
      </c>
      <c r="G107" s="123"/>
    </row>
    <row r="108" spans="1:7" x14ac:dyDescent="0.25">
      <c r="A108" s="123" t="s">
        <v>667</v>
      </c>
      <c r="B108" s="144" t="s">
        <v>658</v>
      </c>
      <c r="C108" s="155" t="s">
        <v>84</v>
      </c>
      <c r="D108" s="155" t="s">
        <v>84</v>
      </c>
      <c r="E108" s="155"/>
      <c r="F108" s="155" t="s">
        <v>84</v>
      </c>
      <c r="G108" s="123"/>
    </row>
    <row r="109" spans="1:7" x14ac:dyDescent="0.25">
      <c r="A109" s="123" t="s">
        <v>668</v>
      </c>
      <c r="B109" s="144" t="s">
        <v>658</v>
      </c>
      <c r="C109" s="155" t="s">
        <v>84</v>
      </c>
      <c r="D109" s="155" t="s">
        <v>84</v>
      </c>
      <c r="E109" s="155"/>
      <c r="F109" s="155" t="s">
        <v>84</v>
      </c>
      <c r="G109" s="123"/>
    </row>
    <row r="110" spans="1:7" x14ac:dyDescent="0.25">
      <c r="A110" s="123" t="s">
        <v>669</v>
      </c>
      <c r="B110" s="144" t="s">
        <v>658</v>
      </c>
      <c r="C110" s="155" t="s">
        <v>84</v>
      </c>
      <c r="D110" s="155" t="s">
        <v>84</v>
      </c>
      <c r="E110" s="155"/>
      <c r="F110" s="155" t="s">
        <v>84</v>
      </c>
      <c r="G110" s="123"/>
    </row>
    <row r="111" spans="1:7" x14ac:dyDescent="0.25">
      <c r="A111" s="123" t="s">
        <v>670</v>
      </c>
      <c r="B111" s="144" t="s">
        <v>658</v>
      </c>
      <c r="C111" s="155" t="s">
        <v>84</v>
      </c>
      <c r="D111" s="155" t="s">
        <v>84</v>
      </c>
      <c r="E111" s="155"/>
      <c r="F111" s="155" t="s">
        <v>84</v>
      </c>
      <c r="G111" s="123"/>
    </row>
    <row r="112" spans="1:7" x14ac:dyDescent="0.25">
      <c r="A112" s="123" t="s">
        <v>671</v>
      </c>
      <c r="B112" s="144" t="s">
        <v>658</v>
      </c>
      <c r="C112" s="155" t="s">
        <v>84</v>
      </c>
      <c r="D112" s="155" t="s">
        <v>84</v>
      </c>
      <c r="E112" s="155"/>
      <c r="F112" s="155" t="s">
        <v>84</v>
      </c>
      <c r="G112" s="123"/>
    </row>
    <row r="113" spans="1:7" x14ac:dyDescent="0.25">
      <c r="A113" s="123" t="s">
        <v>672</v>
      </c>
      <c r="B113" s="144" t="s">
        <v>658</v>
      </c>
      <c r="C113" s="155" t="s">
        <v>84</v>
      </c>
      <c r="D113" s="155" t="s">
        <v>84</v>
      </c>
      <c r="E113" s="155"/>
      <c r="F113" s="155" t="s">
        <v>84</v>
      </c>
      <c r="G113" s="123"/>
    </row>
    <row r="114" spans="1:7" x14ac:dyDescent="0.25">
      <c r="A114" s="123" t="s">
        <v>673</v>
      </c>
      <c r="B114" s="144" t="s">
        <v>658</v>
      </c>
      <c r="C114" s="155" t="s">
        <v>84</v>
      </c>
      <c r="D114" s="155" t="s">
        <v>84</v>
      </c>
      <c r="E114" s="155"/>
      <c r="F114" s="155" t="s">
        <v>84</v>
      </c>
      <c r="G114" s="123"/>
    </row>
    <row r="115" spans="1:7" x14ac:dyDescent="0.25">
      <c r="A115" s="123" t="s">
        <v>674</v>
      </c>
      <c r="B115" s="144" t="s">
        <v>658</v>
      </c>
      <c r="C115" s="155" t="s">
        <v>84</v>
      </c>
      <c r="D115" s="155" t="s">
        <v>84</v>
      </c>
      <c r="E115" s="155"/>
      <c r="F115" s="155" t="s">
        <v>84</v>
      </c>
      <c r="G115" s="123"/>
    </row>
    <row r="116" spans="1:7" x14ac:dyDescent="0.25">
      <c r="A116" s="123" t="s">
        <v>675</v>
      </c>
      <c r="B116" s="144" t="s">
        <v>658</v>
      </c>
      <c r="C116" s="155" t="s">
        <v>84</v>
      </c>
      <c r="D116" s="155" t="s">
        <v>84</v>
      </c>
      <c r="E116" s="155"/>
      <c r="F116" s="155" t="s">
        <v>84</v>
      </c>
      <c r="G116" s="123"/>
    </row>
    <row r="117" spans="1:7" x14ac:dyDescent="0.25">
      <c r="A117" s="123" t="s">
        <v>676</v>
      </c>
      <c r="B117" s="144" t="s">
        <v>658</v>
      </c>
      <c r="C117" s="155" t="s">
        <v>84</v>
      </c>
      <c r="D117" s="155" t="s">
        <v>84</v>
      </c>
      <c r="E117" s="155"/>
      <c r="F117" s="155" t="s">
        <v>84</v>
      </c>
      <c r="G117" s="123"/>
    </row>
    <row r="118" spans="1:7" x14ac:dyDescent="0.25">
      <c r="A118" s="123" t="s">
        <v>677</v>
      </c>
      <c r="B118" s="144" t="s">
        <v>658</v>
      </c>
      <c r="C118" s="155" t="s">
        <v>84</v>
      </c>
      <c r="D118" s="155" t="s">
        <v>84</v>
      </c>
      <c r="E118" s="155"/>
      <c r="F118" s="155" t="s">
        <v>84</v>
      </c>
      <c r="G118" s="123"/>
    </row>
    <row r="119" spans="1:7" x14ac:dyDescent="0.25">
      <c r="A119" s="123" t="s">
        <v>678</v>
      </c>
      <c r="B119" s="144" t="s">
        <v>658</v>
      </c>
      <c r="C119" s="155" t="s">
        <v>84</v>
      </c>
      <c r="D119" s="155" t="s">
        <v>84</v>
      </c>
      <c r="E119" s="155"/>
      <c r="F119" s="155" t="s">
        <v>84</v>
      </c>
      <c r="G119" s="123"/>
    </row>
    <row r="120" spans="1:7" x14ac:dyDescent="0.25">
      <c r="A120" s="123" t="s">
        <v>679</v>
      </c>
      <c r="B120" s="144" t="s">
        <v>658</v>
      </c>
      <c r="C120" s="155" t="s">
        <v>84</v>
      </c>
      <c r="D120" s="155" t="s">
        <v>84</v>
      </c>
      <c r="E120" s="155"/>
      <c r="F120" s="155" t="s">
        <v>84</v>
      </c>
      <c r="G120" s="123"/>
    </row>
    <row r="121" spans="1:7" x14ac:dyDescent="0.25">
      <c r="A121" s="123" t="s">
        <v>680</v>
      </c>
      <c r="B121" s="144" t="s">
        <v>658</v>
      </c>
      <c r="C121" s="155" t="s">
        <v>84</v>
      </c>
      <c r="D121" s="155" t="s">
        <v>84</v>
      </c>
      <c r="E121" s="155"/>
      <c r="F121" s="155" t="s">
        <v>84</v>
      </c>
      <c r="G121" s="123"/>
    </row>
    <row r="122" spans="1:7" x14ac:dyDescent="0.25">
      <c r="A122" s="123" t="s">
        <v>681</v>
      </c>
      <c r="B122" s="144" t="s">
        <v>658</v>
      </c>
      <c r="C122" s="155" t="s">
        <v>84</v>
      </c>
      <c r="D122" s="155" t="s">
        <v>84</v>
      </c>
      <c r="E122" s="155"/>
      <c r="F122" s="155" t="s">
        <v>84</v>
      </c>
      <c r="G122" s="123"/>
    </row>
    <row r="123" spans="1:7" x14ac:dyDescent="0.25">
      <c r="A123" s="123" t="s">
        <v>682</v>
      </c>
      <c r="B123" s="144" t="s">
        <v>658</v>
      </c>
      <c r="C123" s="155" t="s">
        <v>84</v>
      </c>
      <c r="D123" s="155" t="s">
        <v>84</v>
      </c>
      <c r="E123" s="155"/>
      <c r="F123" s="155" t="s">
        <v>84</v>
      </c>
      <c r="G123" s="123"/>
    </row>
    <row r="124" spans="1:7" x14ac:dyDescent="0.25">
      <c r="A124" s="123" t="s">
        <v>683</v>
      </c>
      <c r="B124" s="144" t="s">
        <v>658</v>
      </c>
      <c r="C124" s="155" t="s">
        <v>84</v>
      </c>
      <c r="D124" s="155" t="s">
        <v>84</v>
      </c>
      <c r="E124" s="155"/>
      <c r="F124" s="155" t="s">
        <v>84</v>
      </c>
      <c r="G124" s="123"/>
    </row>
    <row r="125" spans="1:7" x14ac:dyDescent="0.25">
      <c r="A125" s="123" t="s">
        <v>684</v>
      </c>
      <c r="B125" s="144" t="s">
        <v>658</v>
      </c>
      <c r="C125" s="155" t="s">
        <v>84</v>
      </c>
      <c r="D125" s="155" t="s">
        <v>84</v>
      </c>
      <c r="E125" s="155"/>
      <c r="F125" s="155" t="s">
        <v>84</v>
      </c>
      <c r="G125" s="123"/>
    </row>
    <row r="126" spans="1:7" x14ac:dyDescent="0.25">
      <c r="A126" s="123" t="s">
        <v>685</v>
      </c>
      <c r="B126" s="144" t="s">
        <v>658</v>
      </c>
      <c r="C126" s="155" t="s">
        <v>84</v>
      </c>
      <c r="D126" s="155" t="s">
        <v>84</v>
      </c>
      <c r="E126" s="155"/>
      <c r="F126" s="155" t="s">
        <v>84</v>
      </c>
      <c r="G126" s="123"/>
    </row>
    <row r="127" spans="1:7" x14ac:dyDescent="0.25">
      <c r="A127" s="123" t="s">
        <v>686</v>
      </c>
      <c r="B127" s="144" t="s">
        <v>658</v>
      </c>
      <c r="C127" s="155" t="s">
        <v>84</v>
      </c>
      <c r="D127" s="155" t="s">
        <v>84</v>
      </c>
      <c r="E127" s="155"/>
      <c r="F127" s="155" t="s">
        <v>84</v>
      </c>
      <c r="G127" s="123"/>
    </row>
    <row r="128" spans="1:7" x14ac:dyDescent="0.25">
      <c r="A128" s="123" t="s">
        <v>687</v>
      </c>
      <c r="B128" s="144" t="s">
        <v>658</v>
      </c>
      <c r="C128" s="155" t="s">
        <v>84</v>
      </c>
      <c r="D128" s="155" t="s">
        <v>84</v>
      </c>
      <c r="E128" s="155"/>
      <c r="F128" s="155" t="s">
        <v>84</v>
      </c>
      <c r="G128" s="123"/>
    </row>
    <row r="129" spans="1:7" x14ac:dyDescent="0.25">
      <c r="A129" s="123" t="s">
        <v>688</v>
      </c>
      <c r="B129" s="144" t="s">
        <v>658</v>
      </c>
      <c r="C129" s="155" t="s">
        <v>84</v>
      </c>
      <c r="D129" s="155" t="s">
        <v>84</v>
      </c>
      <c r="E129" s="155"/>
      <c r="F129" s="155" t="s">
        <v>84</v>
      </c>
      <c r="G129" s="123"/>
    </row>
    <row r="130" spans="1:7" x14ac:dyDescent="0.25">
      <c r="A130" s="123" t="s">
        <v>1560</v>
      </c>
      <c r="B130" s="144" t="s">
        <v>658</v>
      </c>
      <c r="C130" s="155" t="s">
        <v>84</v>
      </c>
      <c r="D130" s="155" t="s">
        <v>84</v>
      </c>
      <c r="E130" s="155"/>
      <c r="F130" s="155" t="s">
        <v>84</v>
      </c>
      <c r="G130" s="123"/>
    </row>
    <row r="131" spans="1:7" x14ac:dyDescent="0.25">
      <c r="A131" s="123" t="s">
        <v>1561</v>
      </c>
      <c r="B131" s="144" t="s">
        <v>658</v>
      </c>
      <c r="C131" s="155" t="s">
        <v>84</v>
      </c>
      <c r="D131" s="155" t="s">
        <v>84</v>
      </c>
      <c r="E131" s="155"/>
      <c r="F131" s="155" t="s">
        <v>84</v>
      </c>
      <c r="G131" s="123"/>
    </row>
    <row r="132" spans="1:7" x14ac:dyDescent="0.25">
      <c r="A132" s="123" t="s">
        <v>1562</v>
      </c>
      <c r="B132" s="144" t="s">
        <v>658</v>
      </c>
      <c r="C132" s="155" t="s">
        <v>84</v>
      </c>
      <c r="D132" s="155" t="s">
        <v>84</v>
      </c>
      <c r="E132" s="155"/>
      <c r="F132" s="155" t="s">
        <v>84</v>
      </c>
      <c r="G132" s="123"/>
    </row>
    <row r="133" spans="1:7" x14ac:dyDescent="0.25">
      <c r="A133" s="123" t="s">
        <v>1563</v>
      </c>
      <c r="B133" s="144" t="s">
        <v>658</v>
      </c>
      <c r="C133" s="155" t="s">
        <v>84</v>
      </c>
      <c r="D133" s="155" t="s">
        <v>84</v>
      </c>
      <c r="E133" s="155"/>
      <c r="F133" s="155" t="s">
        <v>84</v>
      </c>
      <c r="G133" s="123"/>
    </row>
    <row r="134" spans="1:7" x14ac:dyDescent="0.25">
      <c r="A134" s="123" t="s">
        <v>1564</v>
      </c>
      <c r="B134" s="144" t="s">
        <v>658</v>
      </c>
      <c r="C134" s="155" t="s">
        <v>84</v>
      </c>
      <c r="D134" s="155" t="s">
        <v>84</v>
      </c>
      <c r="E134" s="155"/>
      <c r="F134" s="155" t="s">
        <v>84</v>
      </c>
      <c r="G134" s="123"/>
    </row>
    <row r="135" spans="1:7" x14ac:dyDescent="0.25">
      <c r="A135" s="123" t="s">
        <v>1565</v>
      </c>
      <c r="B135" s="144" t="s">
        <v>658</v>
      </c>
      <c r="C135" s="155" t="s">
        <v>84</v>
      </c>
      <c r="D135" s="155" t="s">
        <v>84</v>
      </c>
      <c r="E135" s="155"/>
      <c r="F135" s="155" t="s">
        <v>84</v>
      </c>
      <c r="G135" s="123"/>
    </row>
    <row r="136" spans="1:7" x14ac:dyDescent="0.25">
      <c r="A136" s="123" t="s">
        <v>1566</v>
      </c>
      <c r="B136" s="144" t="s">
        <v>658</v>
      </c>
      <c r="C136" s="155" t="s">
        <v>84</v>
      </c>
      <c r="D136" s="155" t="s">
        <v>84</v>
      </c>
      <c r="E136" s="155"/>
      <c r="F136" s="155" t="s">
        <v>84</v>
      </c>
      <c r="G136" s="123"/>
    </row>
    <row r="137" spans="1:7" x14ac:dyDescent="0.25">
      <c r="A137" s="123" t="s">
        <v>1567</v>
      </c>
      <c r="B137" s="144" t="s">
        <v>658</v>
      </c>
      <c r="C137" s="155" t="s">
        <v>84</v>
      </c>
      <c r="D137" s="155" t="s">
        <v>84</v>
      </c>
      <c r="E137" s="155"/>
      <c r="F137" s="155" t="s">
        <v>84</v>
      </c>
      <c r="G137" s="123"/>
    </row>
    <row r="138" spans="1:7" x14ac:dyDescent="0.25">
      <c r="A138" s="123" t="s">
        <v>1568</v>
      </c>
      <c r="B138" s="144" t="s">
        <v>658</v>
      </c>
      <c r="C138" s="155" t="s">
        <v>84</v>
      </c>
      <c r="D138" s="155" t="s">
        <v>84</v>
      </c>
      <c r="E138" s="155"/>
      <c r="F138" s="155" t="s">
        <v>84</v>
      </c>
      <c r="G138" s="123"/>
    </row>
    <row r="139" spans="1:7" x14ac:dyDescent="0.25">
      <c r="A139" s="123" t="s">
        <v>1569</v>
      </c>
      <c r="B139" s="144" t="s">
        <v>658</v>
      </c>
      <c r="C139" s="155" t="s">
        <v>84</v>
      </c>
      <c r="D139" s="155" t="s">
        <v>84</v>
      </c>
      <c r="E139" s="155"/>
      <c r="F139" s="155" t="s">
        <v>84</v>
      </c>
      <c r="G139" s="123"/>
    </row>
    <row r="140" spans="1:7" x14ac:dyDescent="0.25">
      <c r="A140" s="123" t="s">
        <v>1570</v>
      </c>
      <c r="B140" s="144" t="s">
        <v>658</v>
      </c>
      <c r="C140" s="155" t="s">
        <v>84</v>
      </c>
      <c r="D140" s="155" t="s">
        <v>84</v>
      </c>
      <c r="E140" s="155"/>
      <c r="F140" s="155" t="s">
        <v>84</v>
      </c>
      <c r="G140" s="123"/>
    </row>
    <row r="141" spans="1:7" x14ac:dyDescent="0.25">
      <c r="A141" s="123" t="s">
        <v>1571</v>
      </c>
      <c r="B141" s="144" t="s">
        <v>658</v>
      </c>
      <c r="C141" s="155" t="s">
        <v>84</v>
      </c>
      <c r="D141" s="155" t="s">
        <v>84</v>
      </c>
      <c r="E141" s="155"/>
      <c r="F141" s="155" t="s">
        <v>84</v>
      </c>
      <c r="G141" s="123"/>
    </row>
    <row r="142" spans="1:7" x14ac:dyDescent="0.25">
      <c r="A142" s="123" t="s">
        <v>1572</v>
      </c>
      <c r="B142" s="144" t="s">
        <v>658</v>
      </c>
      <c r="C142" s="155" t="s">
        <v>84</v>
      </c>
      <c r="D142" s="155" t="s">
        <v>84</v>
      </c>
      <c r="E142" s="155"/>
      <c r="F142" s="155" t="s">
        <v>84</v>
      </c>
      <c r="G142" s="123"/>
    </row>
    <row r="143" spans="1:7" x14ac:dyDescent="0.25">
      <c r="A143" s="123" t="s">
        <v>1573</v>
      </c>
      <c r="B143" s="144" t="s">
        <v>658</v>
      </c>
      <c r="C143" s="155" t="s">
        <v>84</v>
      </c>
      <c r="D143" s="155" t="s">
        <v>84</v>
      </c>
      <c r="E143" s="155"/>
      <c r="F143" s="155" t="s">
        <v>84</v>
      </c>
      <c r="G143" s="123"/>
    </row>
    <row r="144" spans="1:7" x14ac:dyDescent="0.25">
      <c r="A144" s="123" t="s">
        <v>1574</v>
      </c>
      <c r="B144" s="144" t="s">
        <v>658</v>
      </c>
      <c r="C144" s="155" t="s">
        <v>84</v>
      </c>
      <c r="D144" s="155" t="s">
        <v>84</v>
      </c>
      <c r="E144" s="155"/>
      <c r="F144" s="155" t="s">
        <v>84</v>
      </c>
      <c r="G144" s="123"/>
    </row>
    <row r="145" spans="1:7" x14ac:dyDescent="0.25">
      <c r="A145" s="123" t="s">
        <v>1575</v>
      </c>
      <c r="B145" s="144" t="s">
        <v>658</v>
      </c>
      <c r="C145" s="155" t="s">
        <v>84</v>
      </c>
      <c r="D145" s="155" t="s">
        <v>84</v>
      </c>
      <c r="E145" s="155"/>
      <c r="F145" s="155" t="s">
        <v>84</v>
      </c>
      <c r="G145" s="123"/>
    </row>
    <row r="146" spans="1:7" x14ac:dyDescent="0.25">
      <c r="A146" s="123" t="s">
        <v>1576</v>
      </c>
      <c r="B146" s="144" t="s">
        <v>658</v>
      </c>
      <c r="C146" s="155" t="s">
        <v>84</v>
      </c>
      <c r="D146" s="155" t="s">
        <v>84</v>
      </c>
      <c r="E146" s="155"/>
      <c r="F146" s="155" t="s">
        <v>84</v>
      </c>
      <c r="G146" s="123"/>
    </row>
    <row r="147" spans="1:7" x14ac:dyDescent="0.25">
      <c r="A147" s="123" t="s">
        <v>1577</v>
      </c>
      <c r="B147" s="144" t="s">
        <v>658</v>
      </c>
      <c r="C147" s="155" t="s">
        <v>84</v>
      </c>
      <c r="D147" s="155" t="s">
        <v>84</v>
      </c>
      <c r="E147" s="155"/>
      <c r="F147" s="155" t="s">
        <v>84</v>
      </c>
      <c r="G147" s="123"/>
    </row>
    <row r="148" spans="1:7" x14ac:dyDescent="0.25">
      <c r="A148" s="123" t="s">
        <v>1578</v>
      </c>
      <c r="B148" s="144" t="s">
        <v>658</v>
      </c>
      <c r="C148" s="155" t="s">
        <v>84</v>
      </c>
      <c r="D148" s="155" t="s">
        <v>84</v>
      </c>
      <c r="E148" s="155"/>
      <c r="F148" s="155" t="s">
        <v>84</v>
      </c>
      <c r="G148" s="123"/>
    </row>
    <row r="149" spans="1:7" ht="15" customHeight="1" x14ac:dyDescent="0.25">
      <c r="A149" s="134"/>
      <c r="B149" s="135" t="s">
        <v>689</v>
      </c>
      <c r="C149" s="134" t="s">
        <v>564</v>
      </c>
      <c r="D149" s="134" t="s">
        <v>565</v>
      </c>
      <c r="E149" s="141"/>
      <c r="F149" s="136" t="s">
        <v>532</v>
      </c>
      <c r="G149" s="136"/>
    </row>
    <row r="150" spans="1:7" x14ac:dyDescent="0.25">
      <c r="A150" s="123" t="s">
        <v>690</v>
      </c>
      <c r="B150" s="123" t="s">
        <v>691</v>
      </c>
      <c r="C150" s="155" t="s">
        <v>84</v>
      </c>
      <c r="D150" s="155" t="s">
        <v>84</v>
      </c>
      <c r="E150" s="156"/>
      <c r="F150" s="155" t="s">
        <v>84</v>
      </c>
    </row>
    <row r="151" spans="1:7" x14ac:dyDescent="0.25">
      <c r="A151" s="123" t="s">
        <v>692</v>
      </c>
      <c r="B151" s="123" t="s">
        <v>693</v>
      </c>
      <c r="C151" s="155" t="s">
        <v>84</v>
      </c>
      <c r="D151" s="155" t="s">
        <v>84</v>
      </c>
      <c r="E151" s="156"/>
      <c r="F151" s="155" t="e">
        <f>1-F150</f>
        <v>#VALUE!</v>
      </c>
    </row>
    <row r="152" spans="1:7" x14ac:dyDescent="0.25">
      <c r="A152" s="123" t="s">
        <v>694</v>
      </c>
      <c r="B152" s="123" t="s">
        <v>147</v>
      </c>
      <c r="C152" s="155" t="s">
        <v>84</v>
      </c>
      <c r="D152" s="155" t="s">
        <v>84</v>
      </c>
      <c r="E152" s="156"/>
      <c r="F152" s="155" t="s">
        <v>84</v>
      </c>
    </row>
    <row r="153" spans="1:7" outlineLevel="1" x14ac:dyDescent="0.25">
      <c r="A153" s="123" t="s">
        <v>695</v>
      </c>
      <c r="C153" s="155"/>
      <c r="D153" s="155"/>
      <c r="E153" s="156"/>
      <c r="F153" s="155"/>
    </row>
    <row r="154" spans="1:7" outlineLevel="1" x14ac:dyDescent="0.25">
      <c r="A154" s="123" t="s">
        <v>696</v>
      </c>
      <c r="C154" s="155"/>
      <c r="D154" s="155"/>
      <c r="E154" s="156"/>
      <c r="F154" s="155"/>
    </row>
    <row r="155" spans="1:7" outlineLevel="1" x14ac:dyDescent="0.25">
      <c r="A155" s="123" t="s">
        <v>697</v>
      </c>
      <c r="C155" s="155"/>
      <c r="D155" s="155"/>
      <c r="E155" s="156"/>
      <c r="F155" s="155"/>
    </row>
    <row r="156" spans="1:7" outlineLevel="1" x14ac:dyDescent="0.25">
      <c r="A156" s="123" t="s">
        <v>698</v>
      </c>
      <c r="C156" s="155"/>
      <c r="D156" s="155"/>
      <c r="E156" s="156"/>
      <c r="F156" s="155"/>
    </row>
    <row r="157" spans="1:7" outlineLevel="1" x14ac:dyDescent="0.25">
      <c r="A157" s="123" t="s">
        <v>699</v>
      </c>
      <c r="C157" s="155"/>
      <c r="D157" s="155"/>
      <c r="E157" s="156"/>
      <c r="F157" s="155"/>
    </row>
    <row r="158" spans="1:7" outlineLevel="1" x14ac:dyDescent="0.25">
      <c r="A158" s="123" t="s">
        <v>700</v>
      </c>
      <c r="C158" s="155"/>
      <c r="D158" s="155"/>
      <c r="E158" s="156"/>
      <c r="F158" s="155"/>
    </row>
    <row r="159" spans="1:7" ht="15" customHeight="1" x14ac:dyDescent="0.25">
      <c r="A159" s="134"/>
      <c r="B159" s="135" t="s">
        <v>701</v>
      </c>
      <c r="C159" s="134" t="s">
        <v>564</v>
      </c>
      <c r="D159" s="134" t="s">
        <v>565</v>
      </c>
      <c r="E159" s="141"/>
      <c r="F159" s="136" t="s">
        <v>532</v>
      </c>
      <c r="G159" s="136"/>
    </row>
    <row r="160" spans="1:7" x14ac:dyDescent="0.25">
      <c r="A160" s="123" t="s">
        <v>702</v>
      </c>
      <c r="B160" s="123" t="s">
        <v>703</v>
      </c>
      <c r="C160" s="155" t="s">
        <v>84</v>
      </c>
      <c r="D160" s="155" t="s">
        <v>84</v>
      </c>
      <c r="E160" s="156"/>
      <c r="F160" s="155" t="s">
        <v>84</v>
      </c>
    </row>
    <row r="161" spans="1:7" x14ac:dyDescent="0.25">
      <c r="A161" s="123" t="s">
        <v>704</v>
      </c>
      <c r="B161" s="123" t="s">
        <v>705</v>
      </c>
      <c r="C161" s="155" t="s">
        <v>84</v>
      </c>
      <c r="D161" s="155" t="s">
        <v>84</v>
      </c>
      <c r="E161" s="156"/>
      <c r="F161" s="155" t="e">
        <f>1-F160</f>
        <v>#VALUE!</v>
      </c>
    </row>
    <row r="162" spans="1:7" x14ac:dyDescent="0.25">
      <c r="A162" s="123" t="s">
        <v>706</v>
      </c>
      <c r="B162" s="123" t="s">
        <v>147</v>
      </c>
      <c r="C162" s="155" t="s">
        <v>84</v>
      </c>
      <c r="D162" s="155" t="s">
        <v>84</v>
      </c>
      <c r="E162" s="156"/>
      <c r="F162" s="155" t="s">
        <v>84</v>
      </c>
    </row>
    <row r="163" spans="1:7" outlineLevel="1" x14ac:dyDescent="0.25">
      <c r="A163" s="123" t="s">
        <v>707</v>
      </c>
      <c r="E163" s="118"/>
    </row>
    <row r="164" spans="1:7" outlineLevel="1" x14ac:dyDescent="0.25">
      <c r="A164" s="123" t="s">
        <v>708</v>
      </c>
      <c r="E164" s="118"/>
    </row>
    <row r="165" spans="1:7" outlineLevel="1" x14ac:dyDescent="0.25">
      <c r="A165" s="123" t="s">
        <v>709</v>
      </c>
      <c r="E165" s="118"/>
    </row>
    <row r="166" spans="1:7" outlineLevel="1" x14ac:dyDescent="0.25">
      <c r="A166" s="123" t="s">
        <v>710</v>
      </c>
      <c r="E166" s="118"/>
    </row>
    <row r="167" spans="1:7" outlineLevel="1" x14ac:dyDescent="0.25">
      <c r="A167" s="123" t="s">
        <v>711</v>
      </c>
      <c r="E167" s="118"/>
    </row>
    <row r="168" spans="1:7" outlineLevel="1" x14ac:dyDescent="0.25">
      <c r="A168" s="123" t="s">
        <v>712</v>
      </c>
      <c r="E168" s="118"/>
    </row>
    <row r="169" spans="1:7" ht="15" customHeight="1" x14ac:dyDescent="0.25">
      <c r="A169" s="134"/>
      <c r="B169" s="135" t="s">
        <v>713</v>
      </c>
      <c r="C169" s="134" t="s">
        <v>564</v>
      </c>
      <c r="D169" s="134" t="s">
        <v>565</v>
      </c>
      <c r="E169" s="141"/>
      <c r="F169" s="136" t="s">
        <v>532</v>
      </c>
      <c r="G169" s="136"/>
    </row>
    <row r="170" spans="1:7" x14ac:dyDescent="0.25">
      <c r="A170" s="123" t="s">
        <v>714</v>
      </c>
      <c r="B170" s="145" t="s">
        <v>715</v>
      </c>
      <c r="C170" s="155" t="s">
        <v>84</v>
      </c>
      <c r="D170" s="155" t="s">
        <v>84</v>
      </c>
      <c r="E170" s="156"/>
      <c r="F170" s="155" t="s">
        <v>84</v>
      </c>
    </row>
    <row r="171" spans="1:7" x14ac:dyDescent="0.25">
      <c r="A171" s="123" t="s">
        <v>716</v>
      </c>
      <c r="B171" s="145" t="s">
        <v>717</v>
      </c>
      <c r="C171" s="155" t="s">
        <v>84</v>
      </c>
      <c r="D171" s="155" t="s">
        <v>84</v>
      </c>
      <c r="E171" s="156"/>
      <c r="F171" s="155" t="s">
        <v>84</v>
      </c>
    </row>
    <row r="172" spans="1:7" x14ac:dyDescent="0.25">
      <c r="A172" s="123" t="s">
        <v>718</v>
      </c>
      <c r="B172" s="145" t="s">
        <v>719</v>
      </c>
      <c r="C172" s="155" t="s">
        <v>84</v>
      </c>
      <c r="D172" s="155" t="s">
        <v>84</v>
      </c>
      <c r="E172" s="155"/>
      <c r="F172" s="155" t="s">
        <v>84</v>
      </c>
    </row>
    <row r="173" spans="1:7" x14ac:dyDescent="0.25">
      <c r="A173" s="123" t="s">
        <v>720</v>
      </c>
      <c r="B173" s="145" t="s">
        <v>721</v>
      </c>
      <c r="C173" s="155" t="s">
        <v>84</v>
      </c>
      <c r="D173" s="155" t="s">
        <v>84</v>
      </c>
      <c r="E173" s="155"/>
      <c r="F173" s="155" t="s">
        <v>84</v>
      </c>
    </row>
    <row r="174" spans="1:7" x14ac:dyDescent="0.25">
      <c r="A174" s="123" t="s">
        <v>722</v>
      </c>
      <c r="B174" s="145" t="s">
        <v>723</v>
      </c>
      <c r="C174" s="155" t="s">
        <v>84</v>
      </c>
      <c r="D174" s="155" t="s">
        <v>84</v>
      </c>
      <c r="E174" s="155"/>
      <c r="F174" s="155" t="s">
        <v>84</v>
      </c>
    </row>
    <row r="175" spans="1:7" outlineLevel="1" x14ac:dyDescent="0.25">
      <c r="A175" s="123" t="s">
        <v>724</v>
      </c>
      <c r="B175" s="142"/>
      <c r="C175" s="155"/>
      <c r="D175" s="155"/>
      <c r="E175" s="155"/>
      <c r="F175" s="155"/>
    </row>
    <row r="176" spans="1:7" outlineLevel="1" x14ac:dyDescent="0.25">
      <c r="A176" s="123" t="s">
        <v>725</v>
      </c>
      <c r="B176" s="142"/>
      <c r="C176" s="155"/>
      <c r="D176" s="155"/>
      <c r="E176" s="155"/>
      <c r="F176" s="155"/>
    </row>
    <row r="177" spans="1:7" outlineLevel="1" x14ac:dyDescent="0.25">
      <c r="A177" s="123" t="s">
        <v>726</v>
      </c>
      <c r="B177" s="145"/>
      <c r="C177" s="155"/>
      <c r="D177" s="155"/>
      <c r="E177" s="155"/>
      <c r="F177" s="155"/>
    </row>
    <row r="178" spans="1:7" outlineLevel="1" x14ac:dyDescent="0.25">
      <c r="A178" s="123" t="s">
        <v>727</v>
      </c>
      <c r="B178" s="145"/>
      <c r="C178" s="155"/>
      <c r="D178" s="155"/>
      <c r="E178" s="155"/>
      <c r="F178" s="155"/>
    </row>
    <row r="179" spans="1:7" ht="15" customHeight="1" x14ac:dyDescent="0.25">
      <c r="A179" s="134"/>
      <c r="B179" s="135" t="s">
        <v>728</v>
      </c>
      <c r="C179" s="134" t="s">
        <v>564</v>
      </c>
      <c r="D179" s="134" t="s">
        <v>565</v>
      </c>
      <c r="E179" s="141"/>
      <c r="F179" s="136" t="s">
        <v>532</v>
      </c>
      <c r="G179" s="136"/>
    </row>
    <row r="180" spans="1:7" x14ac:dyDescent="0.25">
      <c r="A180" s="123" t="s">
        <v>729</v>
      </c>
      <c r="B180" s="123" t="s">
        <v>730</v>
      </c>
      <c r="C180" s="155" t="s">
        <v>84</v>
      </c>
      <c r="D180" s="155" t="s">
        <v>84</v>
      </c>
      <c r="E180" s="156"/>
      <c r="F180" s="155" t="s">
        <v>84</v>
      </c>
    </row>
    <row r="181" spans="1:7" outlineLevel="1" x14ac:dyDescent="0.25">
      <c r="A181" s="123" t="s">
        <v>731</v>
      </c>
      <c r="B181" s="146"/>
      <c r="C181" s="155"/>
      <c r="D181" s="155"/>
      <c r="E181" s="156"/>
      <c r="F181" s="155"/>
    </row>
    <row r="182" spans="1:7" outlineLevel="1" x14ac:dyDescent="0.25">
      <c r="A182" s="123" t="s">
        <v>732</v>
      </c>
      <c r="B182" s="146"/>
      <c r="C182" s="155"/>
      <c r="D182" s="155"/>
      <c r="E182" s="156"/>
      <c r="F182" s="155"/>
    </row>
    <row r="183" spans="1:7" outlineLevel="1" x14ac:dyDescent="0.25">
      <c r="A183" s="123" t="s">
        <v>733</v>
      </c>
      <c r="B183" s="146"/>
      <c r="C183" s="155"/>
      <c r="D183" s="155"/>
      <c r="E183" s="156"/>
      <c r="F183" s="155"/>
    </row>
    <row r="184" spans="1:7" outlineLevel="1" x14ac:dyDescent="0.25">
      <c r="A184" s="123" t="s">
        <v>734</v>
      </c>
      <c r="B184" s="146"/>
      <c r="C184" s="155"/>
      <c r="D184" s="155"/>
      <c r="E184" s="156"/>
      <c r="F184" s="155"/>
    </row>
    <row r="185" spans="1:7" ht="18.75" x14ac:dyDescent="0.25">
      <c r="A185" s="147"/>
      <c r="B185" s="148" t="s">
        <v>529</v>
      </c>
      <c r="C185" s="147"/>
      <c r="D185" s="147"/>
      <c r="E185" s="147"/>
      <c r="F185" s="149"/>
      <c r="G185" s="149"/>
    </row>
    <row r="186" spans="1:7" ht="15" customHeight="1" x14ac:dyDescent="0.25">
      <c r="A186" s="134"/>
      <c r="B186" s="135" t="s">
        <v>735</v>
      </c>
      <c r="C186" s="134" t="s">
        <v>736</v>
      </c>
      <c r="D186" s="134" t="s">
        <v>737</v>
      </c>
      <c r="E186" s="141"/>
      <c r="F186" s="134" t="s">
        <v>564</v>
      </c>
      <c r="G186" s="134" t="s">
        <v>738</v>
      </c>
    </row>
    <row r="187" spans="1:7" x14ac:dyDescent="0.25">
      <c r="A187" s="123" t="s">
        <v>739</v>
      </c>
      <c r="B187" s="144" t="s">
        <v>740</v>
      </c>
      <c r="C187" s="181" t="e">
        <f>C12/D187*1000</f>
        <v>#VALUE!</v>
      </c>
      <c r="D187" s="123" t="str">
        <f>C28</f>
        <v>[For completion]</v>
      </c>
      <c r="E187" s="150"/>
      <c r="F187" s="151"/>
      <c r="G187" s="151"/>
    </row>
    <row r="188" spans="1:7" x14ac:dyDescent="0.25">
      <c r="A188" s="150"/>
      <c r="B188" s="152"/>
      <c r="C188" s="150"/>
      <c r="D188" s="150"/>
      <c r="E188" s="150"/>
      <c r="F188" s="151"/>
      <c r="G188" s="151"/>
    </row>
    <row r="189" spans="1:7" x14ac:dyDescent="0.25">
      <c r="B189" s="144" t="s">
        <v>741</v>
      </c>
      <c r="C189" s="150"/>
      <c r="D189" s="150"/>
      <c r="E189" s="150"/>
      <c r="F189" s="151"/>
      <c r="G189" s="151"/>
    </row>
    <row r="190" spans="1:7" x14ac:dyDescent="0.25">
      <c r="A190" s="123" t="s">
        <v>742</v>
      </c>
      <c r="B190" s="144" t="s">
        <v>2394</v>
      </c>
      <c r="C190" s="181" t="s">
        <v>84</v>
      </c>
      <c r="D190" s="184" t="s">
        <v>84</v>
      </c>
      <c r="E190" s="150"/>
      <c r="F190" s="180" t="str">
        <f>IF($C$214=0,"",IF(C190="[for completion]","",IF(C190="","",C190/$C$214)))</f>
        <v/>
      </c>
      <c r="G190" s="180" t="str">
        <f>IF($D$214=0,"",IF(D190="[for completion]","",IF(D190="","",D190/$D$214)))</f>
        <v/>
      </c>
    </row>
    <row r="191" spans="1:7" x14ac:dyDescent="0.25">
      <c r="A191" s="123" t="s">
        <v>743</v>
      </c>
      <c r="B191" s="144" t="s">
        <v>2395</v>
      </c>
      <c r="C191" s="181" t="s">
        <v>84</v>
      </c>
      <c r="D191" s="184" t="s">
        <v>84</v>
      </c>
      <c r="E191" s="150"/>
      <c r="F191" s="180" t="str">
        <f t="shared" ref="F191:F213" si="1">IF($C$214=0,"",IF(C191="[for completion]","",IF(C191="","",C191/$C$214)))</f>
        <v/>
      </c>
      <c r="G191" s="180" t="str">
        <f t="shared" ref="G191:G213" si="2">IF($D$214=0,"",IF(D191="[for completion]","",IF(D191="","",D191/$D$214)))</f>
        <v/>
      </c>
    </row>
    <row r="192" spans="1:7" x14ac:dyDescent="0.25">
      <c r="A192" s="123" t="s">
        <v>744</v>
      </c>
      <c r="B192" s="144" t="s">
        <v>2396</v>
      </c>
      <c r="C192" s="181" t="s">
        <v>84</v>
      </c>
      <c r="D192" s="184" t="s">
        <v>84</v>
      </c>
      <c r="E192" s="150"/>
      <c r="F192" s="180" t="str">
        <f t="shared" si="1"/>
        <v/>
      </c>
      <c r="G192" s="180" t="str">
        <f t="shared" si="2"/>
        <v/>
      </c>
    </row>
    <row r="193" spans="1:7" x14ac:dyDescent="0.25">
      <c r="A193" s="123" t="s">
        <v>745</v>
      </c>
      <c r="B193" s="144" t="s">
        <v>2397</v>
      </c>
      <c r="C193" s="181" t="s">
        <v>84</v>
      </c>
      <c r="D193" s="184" t="s">
        <v>84</v>
      </c>
      <c r="E193" s="150"/>
      <c r="F193" s="180" t="str">
        <f t="shared" si="1"/>
        <v/>
      </c>
      <c r="G193" s="180" t="str">
        <f t="shared" si="2"/>
        <v/>
      </c>
    </row>
    <row r="194" spans="1:7" x14ac:dyDescent="0.25">
      <c r="A194" s="123" t="s">
        <v>746</v>
      </c>
      <c r="B194" s="144" t="s">
        <v>658</v>
      </c>
      <c r="C194" s="181" t="s">
        <v>84</v>
      </c>
      <c r="D194" s="184" t="s">
        <v>84</v>
      </c>
      <c r="E194" s="150"/>
      <c r="F194" s="180" t="str">
        <f t="shared" si="1"/>
        <v/>
      </c>
      <c r="G194" s="180" t="str">
        <f t="shared" si="2"/>
        <v/>
      </c>
    </row>
    <row r="195" spans="1:7" x14ac:dyDescent="0.25">
      <c r="A195" s="123" t="s">
        <v>747</v>
      </c>
      <c r="B195" s="144" t="s">
        <v>658</v>
      </c>
      <c r="C195" s="181" t="s">
        <v>84</v>
      </c>
      <c r="D195" s="184" t="s">
        <v>84</v>
      </c>
      <c r="E195" s="150"/>
      <c r="F195" s="180" t="str">
        <f t="shared" si="1"/>
        <v/>
      </c>
      <c r="G195" s="180" t="str">
        <f t="shared" si="2"/>
        <v/>
      </c>
    </row>
    <row r="196" spans="1:7" x14ac:dyDescent="0.25">
      <c r="A196" s="123" t="s">
        <v>748</v>
      </c>
      <c r="B196" s="144" t="s">
        <v>658</v>
      </c>
      <c r="C196" s="181" t="s">
        <v>84</v>
      </c>
      <c r="D196" s="184" t="s">
        <v>84</v>
      </c>
      <c r="E196" s="150"/>
      <c r="F196" s="180" t="str">
        <f t="shared" si="1"/>
        <v/>
      </c>
      <c r="G196" s="180" t="str">
        <f t="shared" si="2"/>
        <v/>
      </c>
    </row>
    <row r="197" spans="1:7" x14ac:dyDescent="0.25">
      <c r="A197" s="123" t="s">
        <v>749</v>
      </c>
      <c r="B197" s="144" t="s">
        <v>658</v>
      </c>
      <c r="C197" s="181" t="s">
        <v>84</v>
      </c>
      <c r="D197" s="184" t="s">
        <v>84</v>
      </c>
      <c r="E197" s="150"/>
      <c r="F197" s="180" t="str">
        <f t="shared" si="1"/>
        <v/>
      </c>
      <c r="G197" s="180" t="str">
        <f t="shared" si="2"/>
        <v/>
      </c>
    </row>
    <row r="198" spans="1:7" x14ac:dyDescent="0.25">
      <c r="A198" s="123" t="s">
        <v>750</v>
      </c>
      <c r="B198" s="144" t="s">
        <v>658</v>
      </c>
      <c r="C198" s="181" t="s">
        <v>84</v>
      </c>
      <c r="D198" s="184" t="s">
        <v>84</v>
      </c>
      <c r="E198" s="150"/>
      <c r="F198" s="180" t="str">
        <f t="shared" si="1"/>
        <v/>
      </c>
      <c r="G198" s="180" t="str">
        <f t="shared" si="2"/>
        <v/>
      </c>
    </row>
    <row r="199" spans="1:7" x14ac:dyDescent="0.25">
      <c r="A199" s="123" t="s">
        <v>751</v>
      </c>
      <c r="B199" s="144" t="s">
        <v>658</v>
      </c>
      <c r="C199" s="181" t="s">
        <v>84</v>
      </c>
      <c r="D199" s="184" t="s">
        <v>84</v>
      </c>
      <c r="E199" s="144"/>
      <c r="F199" s="180" t="str">
        <f t="shared" si="1"/>
        <v/>
      </c>
      <c r="G199" s="180" t="str">
        <f t="shared" si="2"/>
        <v/>
      </c>
    </row>
    <row r="200" spans="1:7" x14ac:dyDescent="0.25">
      <c r="A200" s="123" t="s">
        <v>752</v>
      </c>
      <c r="B200" s="144" t="s">
        <v>658</v>
      </c>
      <c r="C200" s="181" t="s">
        <v>84</v>
      </c>
      <c r="D200" s="184" t="s">
        <v>84</v>
      </c>
      <c r="E200" s="144"/>
      <c r="F200" s="180" t="str">
        <f t="shared" si="1"/>
        <v/>
      </c>
      <c r="G200" s="180" t="str">
        <f t="shared" si="2"/>
        <v/>
      </c>
    </row>
    <row r="201" spans="1:7" x14ac:dyDescent="0.25">
      <c r="A201" s="123" t="s">
        <v>753</v>
      </c>
      <c r="B201" s="144" t="s">
        <v>658</v>
      </c>
      <c r="C201" s="181" t="s">
        <v>84</v>
      </c>
      <c r="D201" s="184" t="s">
        <v>84</v>
      </c>
      <c r="E201" s="144"/>
      <c r="F201" s="180" t="str">
        <f t="shared" si="1"/>
        <v/>
      </c>
      <c r="G201" s="180" t="str">
        <f t="shared" si="2"/>
        <v/>
      </c>
    </row>
    <row r="202" spans="1:7" x14ac:dyDescent="0.25">
      <c r="A202" s="123" t="s">
        <v>754</v>
      </c>
      <c r="B202" s="144" t="s">
        <v>658</v>
      </c>
      <c r="C202" s="181" t="s">
        <v>84</v>
      </c>
      <c r="D202" s="184" t="s">
        <v>84</v>
      </c>
      <c r="E202" s="144"/>
      <c r="F202" s="180" t="str">
        <f t="shared" si="1"/>
        <v/>
      </c>
      <c r="G202" s="180" t="str">
        <f t="shared" si="2"/>
        <v/>
      </c>
    </row>
    <row r="203" spans="1:7" x14ac:dyDescent="0.25">
      <c r="A203" s="123" t="s">
        <v>755</v>
      </c>
      <c r="B203" s="144" t="s">
        <v>658</v>
      </c>
      <c r="C203" s="181" t="s">
        <v>84</v>
      </c>
      <c r="D203" s="184" t="s">
        <v>84</v>
      </c>
      <c r="E203" s="144"/>
      <c r="F203" s="180" t="str">
        <f t="shared" si="1"/>
        <v/>
      </c>
      <c r="G203" s="180" t="str">
        <f t="shared" si="2"/>
        <v/>
      </c>
    </row>
    <row r="204" spans="1:7" x14ac:dyDescent="0.25">
      <c r="A204" s="123" t="s">
        <v>756</v>
      </c>
      <c r="B204" s="144" t="s">
        <v>658</v>
      </c>
      <c r="C204" s="181" t="s">
        <v>84</v>
      </c>
      <c r="D204" s="184" t="s">
        <v>84</v>
      </c>
      <c r="E204" s="144"/>
      <c r="F204" s="180" t="str">
        <f t="shared" si="1"/>
        <v/>
      </c>
      <c r="G204" s="180" t="str">
        <f t="shared" si="2"/>
        <v/>
      </c>
    </row>
    <row r="205" spans="1:7" x14ac:dyDescent="0.25">
      <c r="A205" s="123" t="s">
        <v>757</v>
      </c>
      <c r="B205" s="144" t="s">
        <v>658</v>
      </c>
      <c r="C205" s="181" t="s">
        <v>84</v>
      </c>
      <c r="D205" s="184" t="s">
        <v>84</v>
      </c>
      <c r="F205" s="180" t="str">
        <f t="shared" si="1"/>
        <v/>
      </c>
      <c r="G205" s="180" t="str">
        <f t="shared" si="2"/>
        <v/>
      </c>
    </row>
    <row r="206" spans="1:7" x14ac:dyDescent="0.25">
      <c r="A206" s="123" t="s">
        <v>758</v>
      </c>
      <c r="B206" s="144" t="s">
        <v>658</v>
      </c>
      <c r="C206" s="181" t="s">
        <v>84</v>
      </c>
      <c r="D206" s="184" t="s">
        <v>84</v>
      </c>
      <c r="E206" s="139"/>
      <c r="F206" s="180" t="str">
        <f t="shared" si="1"/>
        <v/>
      </c>
      <c r="G206" s="180" t="str">
        <f t="shared" si="2"/>
        <v/>
      </c>
    </row>
    <row r="207" spans="1:7" x14ac:dyDescent="0.25">
      <c r="A207" s="123" t="s">
        <v>759</v>
      </c>
      <c r="B207" s="144" t="s">
        <v>658</v>
      </c>
      <c r="C207" s="181" t="s">
        <v>84</v>
      </c>
      <c r="D207" s="184" t="s">
        <v>84</v>
      </c>
      <c r="E207" s="139"/>
      <c r="F207" s="180" t="str">
        <f t="shared" si="1"/>
        <v/>
      </c>
      <c r="G207" s="180" t="str">
        <f t="shared" si="2"/>
        <v/>
      </c>
    </row>
    <row r="208" spans="1:7" x14ac:dyDescent="0.25">
      <c r="A208" s="123" t="s">
        <v>760</v>
      </c>
      <c r="B208" s="144" t="s">
        <v>658</v>
      </c>
      <c r="C208" s="181" t="s">
        <v>84</v>
      </c>
      <c r="D208" s="184" t="s">
        <v>84</v>
      </c>
      <c r="E208" s="139"/>
      <c r="F208" s="180" t="str">
        <f t="shared" si="1"/>
        <v/>
      </c>
      <c r="G208" s="180" t="str">
        <f t="shared" si="2"/>
        <v/>
      </c>
    </row>
    <row r="209" spans="1:7" x14ac:dyDescent="0.25">
      <c r="A209" s="123" t="s">
        <v>761</v>
      </c>
      <c r="B209" s="144" t="s">
        <v>658</v>
      </c>
      <c r="C209" s="181" t="s">
        <v>84</v>
      </c>
      <c r="D209" s="184" t="s">
        <v>84</v>
      </c>
      <c r="E209" s="139"/>
      <c r="F209" s="180" t="str">
        <f t="shared" si="1"/>
        <v/>
      </c>
      <c r="G209" s="180" t="str">
        <f t="shared" si="2"/>
        <v/>
      </c>
    </row>
    <row r="210" spans="1:7" x14ac:dyDescent="0.25">
      <c r="A210" s="123" t="s">
        <v>762</v>
      </c>
      <c r="B210" s="144" t="s">
        <v>658</v>
      </c>
      <c r="C210" s="181" t="s">
        <v>84</v>
      </c>
      <c r="D210" s="184" t="s">
        <v>84</v>
      </c>
      <c r="E210" s="139"/>
      <c r="F210" s="180" t="str">
        <f t="shared" si="1"/>
        <v/>
      </c>
      <c r="G210" s="180" t="str">
        <f t="shared" si="2"/>
        <v/>
      </c>
    </row>
    <row r="211" spans="1:7" x14ac:dyDescent="0.25">
      <c r="A211" s="123" t="s">
        <v>763</v>
      </c>
      <c r="B211" s="144" t="s">
        <v>658</v>
      </c>
      <c r="C211" s="181" t="s">
        <v>84</v>
      </c>
      <c r="D211" s="184" t="s">
        <v>84</v>
      </c>
      <c r="E211" s="139"/>
      <c r="F211" s="180" t="str">
        <f t="shared" si="1"/>
        <v/>
      </c>
      <c r="G211" s="180" t="str">
        <f t="shared" si="2"/>
        <v/>
      </c>
    </row>
    <row r="212" spans="1:7" x14ac:dyDescent="0.25">
      <c r="A212" s="123" t="s">
        <v>764</v>
      </c>
      <c r="B212" s="144" t="s">
        <v>658</v>
      </c>
      <c r="C212" s="181" t="s">
        <v>84</v>
      </c>
      <c r="D212" s="184" t="s">
        <v>84</v>
      </c>
      <c r="E212" s="139"/>
      <c r="F212" s="180" t="str">
        <f t="shared" si="1"/>
        <v/>
      </c>
      <c r="G212" s="180" t="str">
        <f t="shared" si="2"/>
        <v/>
      </c>
    </row>
    <row r="213" spans="1:7" x14ac:dyDescent="0.25">
      <c r="A213" s="123" t="s">
        <v>765</v>
      </c>
      <c r="B213" s="144" t="s">
        <v>658</v>
      </c>
      <c r="C213" s="181" t="s">
        <v>84</v>
      </c>
      <c r="D213" s="184" t="s">
        <v>84</v>
      </c>
      <c r="E213" s="139"/>
      <c r="F213" s="180" t="str">
        <f t="shared" si="1"/>
        <v/>
      </c>
      <c r="G213" s="180" t="str">
        <f t="shared" si="2"/>
        <v/>
      </c>
    </row>
    <row r="214" spans="1:7" x14ac:dyDescent="0.25">
      <c r="A214" s="123" t="s">
        <v>766</v>
      </c>
      <c r="B214" s="153" t="s">
        <v>149</v>
      </c>
      <c r="C214" s="187">
        <f>SUM(C190:C213)</f>
        <v>0</v>
      </c>
      <c r="D214" s="185">
        <f>SUM(D190:D213)</f>
        <v>0</v>
      </c>
      <c r="E214" s="139"/>
      <c r="F214" s="186">
        <f>SUM(F190:F213)</f>
        <v>0</v>
      </c>
      <c r="G214" s="186">
        <f>SUM(G190:G213)</f>
        <v>0</v>
      </c>
    </row>
    <row r="215" spans="1:7" ht="15" customHeight="1" x14ac:dyDescent="0.25">
      <c r="A215" s="134"/>
      <c r="B215" s="135" t="s">
        <v>767</v>
      </c>
      <c r="C215" s="134" t="s">
        <v>736</v>
      </c>
      <c r="D215" s="134" t="s">
        <v>737</v>
      </c>
      <c r="E215" s="141"/>
      <c r="F215" s="134" t="s">
        <v>564</v>
      </c>
      <c r="G215" s="134" t="s">
        <v>738</v>
      </c>
    </row>
    <row r="216" spans="1:7" x14ac:dyDescent="0.25">
      <c r="A216" s="123" t="s">
        <v>768</v>
      </c>
      <c r="B216" s="123" t="s">
        <v>769</v>
      </c>
      <c r="C216" s="155" t="s">
        <v>84</v>
      </c>
      <c r="F216" s="183"/>
      <c r="G216" s="183"/>
    </row>
    <row r="217" spans="1:7" x14ac:dyDescent="0.25">
      <c r="F217" s="183"/>
      <c r="G217" s="183"/>
    </row>
    <row r="218" spans="1:7" x14ac:dyDescent="0.25">
      <c r="B218" s="144" t="s">
        <v>770</v>
      </c>
      <c r="F218" s="183"/>
      <c r="G218" s="183"/>
    </row>
    <row r="219" spans="1:7" x14ac:dyDescent="0.25">
      <c r="A219" s="123" t="s">
        <v>771</v>
      </c>
      <c r="B219" s="123" t="s">
        <v>772</v>
      </c>
      <c r="C219" s="181" t="s">
        <v>84</v>
      </c>
      <c r="D219" s="184" t="s">
        <v>84</v>
      </c>
      <c r="F219" s="180" t="str">
        <f t="shared" ref="F219:F233" si="3">IF($C$227=0,"",IF(C219="[for completion]","",C219/$C$227))</f>
        <v/>
      </c>
      <c r="G219" s="180" t="str">
        <f t="shared" ref="G219:G233" si="4">IF($D$227=0,"",IF(D219="[for completion]","",D219/$D$227))</f>
        <v/>
      </c>
    </row>
    <row r="220" spans="1:7" x14ac:dyDescent="0.25">
      <c r="A220" s="123" t="s">
        <v>773</v>
      </c>
      <c r="B220" s="123" t="s">
        <v>774</v>
      </c>
      <c r="C220" s="181" t="s">
        <v>84</v>
      </c>
      <c r="D220" s="184" t="s">
        <v>84</v>
      </c>
      <c r="F220" s="180" t="str">
        <f t="shared" si="3"/>
        <v/>
      </c>
      <c r="G220" s="180" t="str">
        <f t="shared" si="4"/>
        <v/>
      </c>
    </row>
    <row r="221" spans="1:7" x14ac:dyDescent="0.25">
      <c r="A221" s="123" t="s">
        <v>775</v>
      </c>
      <c r="B221" s="123" t="s">
        <v>776</v>
      </c>
      <c r="C221" s="181" t="s">
        <v>84</v>
      </c>
      <c r="D221" s="184" t="s">
        <v>84</v>
      </c>
      <c r="F221" s="180" t="str">
        <f t="shared" si="3"/>
        <v/>
      </c>
      <c r="G221" s="180" t="str">
        <f t="shared" si="4"/>
        <v/>
      </c>
    </row>
    <row r="222" spans="1:7" x14ac:dyDescent="0.25">
      <c r="A222" s="123" t="s">
        <v>777</v>
      </c>
      <c r="B222" s="123" t="s">
        <v>778</v>
      </c>
      <c r="C222" s="181" t="s">
        <v>84</v>
      </c>
      <c r="D222" s="184" t="s">
        <v>84</v>
      </c>
      <c r="F222" s="180" t="str">
        <f t="shared" si="3"/>
        <v/>
      </c>
      <c r="G222" s="180" t="str">
        <f t="shared" si="4"/>
        <v/>
      </c>
    </row>
    <row r="223" spans="1:7" x14ac:dyDescent="0.25">
      <c r="A223" s="123" t="s">
        <v>779</v>
      </c>
      <c r="B223" s="123" t="s">
        <v>780</v>
      </c>
      <c r="C223" s="181" t="s">
        <v>84</v>
      </c>
      <c r="D223" s="184" t="s">
        <v>84</v>
      </c>
      <c r="F223" s="180" t="str">
        <f t="shared" si="3"/>
        <v/>
      </c>
      <c r="G223" s="180" t="str">
        <f t="shared" si="4"/>
        <v/>
      </c>
    </row>
    <row r="224" spans="1:7" x14ac:dyDescent="0.25">
      <c r="A224" s="123" t="s">
        <v>781</v>
      </c>
      <c r="B224" s="123" t="s">
        <v>782</v>
      </c>
      <c r="C224" s="181" t="s">
        <v>84</v>
      </c>
      <c r="D224" s="184" t="s">
        <v>84</v>
      </c>
      <c r="F224" s="180" t="str">
        <f t="shared" si="3"/>
        <v/>
      </c>
      <c r="G224" s="180" t="str">
        <f t="shared" si="4"/>
        <v/>
      </c>
    </row>
    <row r="225" spans="1:7" x14ac:dyDescent="0.25">
      <c r="A225" s="123" t="s">
        <v>783</v>
      </c>
      <c r="B225" s="123" t="s">
        <v>784</v>
      </c>
      <c r="C225" s="181" t="s">
        <v>84</v>
      </c>
      <c r="D225" s="184" t="s">
        <v>84</v>
      </c>
      <c r="F225" s="180" t="str">
        <f t="shared" si="3"/>
        <v/>
      </c>
      <c r="G225" s="180" t="str">
        <f t="shared" si="4"/>
        <v/>
      </c>
    </row>
    <row r="226" spans="1:7" x14ac:dyDescent="0.25">
      <c r="A226" s="123" t="s">
        <v>785</v>
      </c>
      <c r="B226" s="123" t="s">
        <v>786</v>
      </c>
      <c r="C226" s="181" t="s">
        <v>84</v>
      </c>
      <c r="D226" s="184" t="s">
        <v>84</v>
      </c>
      <c r="F226" s="180" t="str">
        <f t="shared" si="3"/>
        <v/>
      </c>
      <c r="G226" s="180" t="str">
        <f t="shared" si="4"/>
        <v/>
      </c>
    </row>
    <row r="227" spans="1:7" x14ac:dyDescent="0.25">
      <c r="A227" s="123" t="s">
        <v>787</v>
      </c>
      <c r="B227" s="153" t="s">
        <v>149</v>
      </c>
      <c r="C227" s="181">
        <f>SUM(C219:C226)</f>
        <v>0</v>
      </c>
      <c r="D227" s="184">
        <f>SUM(D219:D226)</f>
        <v>0</v>
      </c>
      <c r="F227" s="155">
        <f>SUM(F219:F226)</f>
        <v>0</v>
      </c>
      <c r="G227" s="155">
        <f>SUM(G219:G226)</f>
        <v>0</v>
      </c>
    </row>
    <row r="228" spans="1:7" outlineLevel="1" x14ac:dyDescent="0.25">
      <c r="A228" s="123" t="s">
        <v>788</v>
      </c>
      <c r="B228" s="140" t="s">
        <v>789</v>
      </c>
      <c r="C228" s="181"/>
      <c r="D228" s="184"/>
      <c r="F228" s="180" t="str">
        <f t="shared" si="3"/>
        <v/>
      </c>
      <c r="G228" s="180" t="str">
        <f t="shared" si="4"/>
        <v/>
      </c>
    </row>
    <row r="229" spans="1:7" outlineLevel="1" x14ac:dyDescent="0.25">
      <c r="A229" s="123" t="s">
        <v>790</v>
      </c>
      <c r="B229" s="140" t="s">
        <v>791</v>
      </c>
      <c r="C229" s="181"/>
      <c r="D229" s="184"/>
      <c r="F229" s="180" t="str">
        <f t="shared" si="3"/>
        <v/>
      </c>
      <c r="G229" s="180" t="str">
        <f t="shared" si="4"/>
        <v/>
      </c>
    </row>
    <row r="230" spans="1:7" outlineLevel="1" x14ac:dyDescent="0.25">
      <c r="A230" s="123" t="s">
        <v>792</v>
      </c>
      <c r="B230" s="140" t="s">
        <v>793</v>
      </c>
      <c r="C230" s="181"/>
      <c r="D230" s="184"/>
      <c r="F230" s="180" t="str">
        <f t="shared" si="3"/>
        <v/>
      </c>
      <c r="G230" s="180" t="str">
        <f t="shared" si="4"/>
        <v/>
      </c>
    </row>
    <row r="231" spans="1:7" outlineLevel="1" x14ac:dyDescent="0.25">
      <c r="A231" s="123" t="s">
        <v>794</v>
      </c>
      <c r="B231" s="140" t="s">
        <v>795</v>
      </c>
      <c r="C231" s="181"/>
      <c r="D231" s="184"/>
      <c r="F231" s="180" t="str">
        <f t="shared" si="3"/>
        <v/>
      </c>
      <c r="G231" s="180" t="str">
        <f t="shared" si="4"/>
        <v/>
      </c>
    </row>
    <row r="232" spans="1:7" outlineLevel="1" x14ac:dyDescent="0.25">
      <c r="A232" s="123" t="s">
        <v>796</v>
      </c>
      <c r="B232" s="140" t="s">
        <v>797</v>
      </c>
      <c r="C232" s="181"/>
      <c r="D232" s="184"/>
      <c r="F232" s="180" t="str">
        <f t="shared" si="3"/>
        <v/>
      </c>
      <c r="G232" s="180" t="str">
        <f t="shared" si="4"/>
        <v/>
      </c>
    </row>
    <row r="233" spans="1:7" outlineLevel="1" x14ac:dyDescent="0.25">
      <c r="A233" s="123" t="s">
        <v>798</v>
      </c>
      <c r="B233" s="140" t="s">
        <v>799</v>
      </c>
      <c r="C233" s="181"/>
      <c r="D233" s="184"/>
      <c r="F233" s="180" t="str">
        <f t="shared" si="3"/>
        <v/>
      </c>
      <c r="G233" s="180" t="str">
        <f t="shared" si="4"/>
        <v/>
      </c>
    </row>
    <row r="234" spans="1:7" outlineLevel="1" x14ac:dyDescent="0.25">
      <c r="A234" s="123" t="s">
        <v>800</v>
      </c>
      <c r="B234" s="140"/>
      <c r="F234" s="180"/>
      <c r="G234" s="180"/>
    </row>
    <row r="235" spans="1:7" outlineLevel="1" x14ac:dyDescent="0.25">
      <c r="A235" s="123" t="s">
        <v>801</v>
      </c>
      <c r="B235" s="140"/>
      <c r="F235" s="180"/>
      <c r="G235" s="180"/>
    </row>
    <row r="236" spans="1:7" outlineLevel="1" x14ac:dyDescent="0.25">
      <c r="A236" s="123" t="s">
        <v>802</v>
      </c>
      <c r="B236" s="140"/>
      <c r="F236" s="180"/>
      <c r="G236" s="180"/>
    </row>
    <row r="237" spans="1:7" ht="15" customHeight="1" x14ac:dyDescent="0.25">
      <c r="A237" s="134"/>
      <c r="B237" s="135" t="s">
        <v>803</v>
      </c>
      <c r="C237" s="134" t="s">
        <v>736</v>
      </c>
      <c r="D237" s="134" t="s">
        <v>737</v>
      </c>
      <c r="E237" s="141"/>
      <c r="F237" s="134" t="s">
        <v>564</v>
      </c>
      <c r="G237" s="134" t="s">
        <v>738</v>
      </c>
    </row>
    <row r="238" spans="1:7" x14ac:dyDescent="0.25">
      <c r="A238" s="123" t="s">
        <v>804</v>
      </c>
      <c r="B238" s="123" t="s">
        <v>769</v>
      </c>
      <c r="C238" s="155" t="s">
        <v>119</v>
      </c>
      <c r="F238" s="183"/>
      <c r="G238" s="183"/>
    </row>
    <row r="239" spans="1:7" x14ac:dyDescent="0.25">
      <c r="F239" s="183"/>
      <c r="G239" s="183"/>
    </row>
    <row r="240" spans="1:7" x14ac:dyDescent="0.25">
      <c r="B240" s="144" t="s">
        <v>770</v>
      </c>
      <c r="F240" s="183"/>
      <c r="G240" s="183"/>
    </row>
    <row r="241" spans="1:7" x14ac:dyDescent="0.25">
      <c r="A241" s="123" t="s">
        <v>805</v>
      </c>
      <c r="B241" s="123" t="s">
        <v>772</v>
      </c>
      <c r="C241" s="181" t="s">
        <v>119</v>
      </c>
      <c r="D241" s="184" t="s">
        <v>119</v>
      </c>
      <c r="F241" s="180" t="str">
        <f>IF($C$249=0,"",IF(C241="[Mark as ND1 if not relevant]","",C241/$C$249))</f>
        <v/>
      </c>
      <c r="G241" s="180" t="str">
        <f>IF($D$249=0,"",IF(D241="[Mark as ND1 if not relevant]","",D241/$D$249))</f>
        <v/>
      </c>
    </row>
    <row r="242" spans="1:7" x14ac:dyDescent="0.25">
      <c r="A242" s="123" t="s">
        <v>806</v>
      </c>
      <c r="B242" s="123" t="s">
        <v>774</v>
      </c>
      <c r="C242" s="181" t="s">
        <v>119</v>
      </c>
      <c r="D242" s="184" t="s">
        <v>119</v>
      </c>
      <c r="F242" s="180" t="str">
        <f t="shared" ref="F242:F248" si="5">IF($C$249=0,"",IF(C242="[Mark as ND1 if not relevant]","",C242/$C$249))</f>
        <v/>
      </c>
      <c r="G242" s="180" t="str">
        <f t="shared" ref="G242:G248" si="6">IF($D$249=0,"",IF(D242="[Mark as ND1 if not relevant]","",D242/$D$249))</f>
        <v/>
      </c>
    </row>
    <row r="243" spans="1:7" x14ac:dyDescent="0.25">
      <c r="A243" s="123" t="s">
        <v>807</v>
      </c>
      <c r="B243" s="123" t="s">
        <v>776</v>
      </c>
      <c r="C243" s="181" t="s">
        <v>119</v>
      </c>
      <c r="D243" s="184" t="s">
        <v>119</v>
      </c>
      <c r="F243" s="180" t="str">
        <f t="shared" si="5"/>
        <v/>
      </c>
      <c r="G243" s="180" t="str">
        <f t="shared" si="6"/>
        <v/>
      </c>
    </row>
    <row r="244" spans="1:7" x14ac:dyDescent="0.25">
      <c r="A244" s="123" t="s">
        <v>808</v>
      </c>
      <c r="B244" s="123" t="s">
        <v>778</v>
      </c>
      <c r="C244" s="181" t="s">
        <v>119</v>
      </c>
      <c r="D244" s="184" t="s">
        <v>119</v>
      </c>
      <c r="F244" s="180" t="str">
        <f t="shared" si="5"/>
        <v/>
      </c>
      <c r="G244" s="180" t="str">
        <f t="shared" si="6"/>
        <v/>
      </c>
    </row>
    <row r="245" spans="1:7" x14ac:dyDescent="0.25">
      <c r="A245" s="123" t="s">
        <v>809</v>
      </c>
      <c r="B245" s="123" t="s">
        <v>780</v>
      </c>
      <c r="C245" s="181" t="s">
        <v>119</v>
      </c>
      <c r="D245" s="184" t="s">
        <v>119</v>
      </c>
      <c r="F245" s="180" t="str">
        <f t="shared" si="5"/>
        <v/>
      </c>
      <c r="G245" s="180" t="str">
        <f t="shared" si="6"/>
        <v/>
      </c>
    </row>
    <row r="246" spans="1:7" x14ac:dyDescent="0.25">
      <c r="A246" s="123" t="s">
        <v>810</v>
      </c>
      <c r="B246" s="123" t="s">
        <v>782</v>
      </c>
      <c r="C246" s="181" t="s">
        <v>119</v>
      </c>
      <c r="D246" s="184" t="s">
        <v>119</v>
      </c>
      <c r="F246" s="180" t="str">
        <f t="shared" si="5"/>
        <v/>
      </c>
      <c r="G246" s="180" t="str">
        <f t="shared" si="6"/>
        <v/>
      </c>
    </row>
    <row r="247" spans="1:7" x14ac:dyDescent="0.25">
      <c r="A247" s="123" t="s">
        <v>811</v>
      </c>
      <c r="B247" s="123" t="s">
        <v>784</v>
      </c>
      <c r="C247" s="181" t="s">
        <v>119</v>
      </c>
      <c r="D247" s="184" t="s">
        <v>119</v>
      </c>
      <c r="F247" s="180" t="str">
        <f t="shared" si="5"/>
        <v/>
      </c>
      <c r="G247" s="180" t="str">
        <f t="shared" si="6"/>
        <v/>
      </c>
    </row>
    <row r="248" spans="1:7" x14ac:dyDescent="0.25">
      <c r="A248" s="123" t="s">
        <v>812</v>
      </c>
      <c r="B248" s="123" t="s">
        <v>786</v>
      </c>
      <c r="C248" s="181" t="s">
        <v>119</v>
      </c>
      <c r="D248" s="184" t="s">
        <v>119</v>
      </c>
      <c r="F248" s="180" t="str">
        <f t="shared" si="5"/>
        <v/>
      </c>
      <c r="G248" s="180" t="str">
        <f t="shared" si="6"/>
        <v/>
      </c>
    </row>
    <row r="249" spans="1:7" x14ac:dyDescent="0.25">
      <c r="A249" s="123" t="s">
        <v>813</v>
      </c>
      <c r="B249" s="153" t="s">
        <v>149</v>
      </c>
      <c r="C249" s="181">
        <f>SUM(C241:C248)</f>
        <v>0</v>
      </c>
      <c r="D249" s="184">
        <f>SUM(D241:D248)</f>
        <v>0</v>
      </c>
      <c r="F249" s="155">
        <f>SUM(F241:F248)</f>
        <v>0</v>
      </c>
      <c r="G249" s="155">
        <f>SUM(G241:G248)</f>
        <v>0</v>
      </c>
    </row>
    <row r="250" spans="1:7" outlineLevel="1" x14ac:dyDescent="0.25">
      <c r="A250" s="123" t="s">
        <v>814</v>
      </c>
      <c r="B250" s="140" t="s">
        <v>789</v>
      </c>
      <c r="C250" s="181"/>
      <c r="D250" s="184"/>
      <c r="F250" s="180" t="str">
        <f t="shared" ref="F250:F255" si="7">IF($C$249=0,"",IF(C250="[for completion]","",C250/$C$249))</f>
        <v/>
      </c>
      <c r="G250" s="180" t="str">
        <f t="shared" ref="G250:G255" si="8">IF($D$249=0,"",IF(D250="[for completion]","",D250/$D$249))</f>
        <v/>
      </c>
    </row>
    <row r="251" spans="1:7" outlineLevel="1" x14ac:dyDescent="0.25">
      <c r="A251" s="123" t="s">
        <v>815</v>
      </c>
      <c r="B251" s="140" t="s">
        <v>791</v>
      </c>
      <c r="C251" s="181"/>
      <c r="D251" s="184"/>
      <c r="F251" s="180" t="str">
        <f t="shared" si="7"/>
        <v/>
      </c>
      <c r="G251" s="180" t="str">
        <f t="shared" si="8"/>
        <v/>
      </c>
    </row>
    <row r="252" spans="1:7" outlineLevel="1" x14ac:dyDescent="0.25">
      <c r="A252" s="123" t="s">
        <v>816</v>
      </c>
      <c r="B252" s="140" t="s">
        <v>793</v>
      </c>
      <c r="C252" s="181"/>
      <c r="D252" s="184"/>
      <c r="F252" s="180" t="str">
        <f t="shared" si="7"/>
        <v/>
      </c>
      <c r="G252" s="180" t="str">
        <f t="shared" si="8"/>
        <v/>
      </c>
    </row>
    <row r="253" spans="1:7" outlineLevel="1" x14ac:dyDescent="0.25">
      <c r="A253" s="123" t="s">
        <v>817</v>
      </c>
      <c r="B253" s="140" t="s">
        <v>795</v>
      </c>
      <c r="C253" s="181"/>
      <c r="D253" s="184"/>
      <c r="F253" s="180" t="str">
        <f t="shared" si="7"/>
        <v/>
      </c>
      <c r="G253" s="180" t="str">
        <f t="shared" si="8"/>
        <v/>
      </c>
    </row>
    <row r="254" spans="1:7" outlineLevel="1" x14ac:dyDescent="0.25">
      <c r="A254" s="123" t="s">
        <v>818</v>
      </c>
      <c r="B254" s="140" t="s">
        <v>797</v>
      </c>
      <c r="C254" s="181"/>
      <c r="D254" s="184"/>
      <c r="F254" s="180" t="str">
        <f t="shared" si="7"/>
        <v/>
      </c>
      <c r="G254" s="180" t="str">
        <f t="shared" si="8"/>
        <v/>
      </c>
    </row>
    <row r="255" spans="1:7" outlineLevel="1" x14ac:dyDescent="0.25">
      <c r="A255" s="123" t="s">
        <v>819</v>
      </c>
      <c r="B255" s="140" t="s">
        <v>799</v>
      </c>
      <c r="C255" s="181"/>
      <c r="D255" s="184"/>
      <c r="F255" s="180" t="str">
        <f t="shared" si="7"/>
        <v/>
      </c>
      <c r="G255" s="180" t="str">
        <f t="shared" si="8"/>
        <v/>
      </c>
    </row>
    <row r="256" spans="1:7" outlineLevel="1" x14ac:dyDescent="0.25">
      <c r="A256" s="123" t="s">
        <v>820</v>
      </c>
      <c r="B256" s="140"/>
      <c r="F256" s="137"/>
      <c r="G256" s="137"/>
    </row>
    <row r="257" spans="1:14" outlineLevel="1" x14ac:dyDescent="0.25">
      <c r="A257" s="123" t="s">
        <v>821</v>
      </c>
      <c r="B257" s="140"/>
      <c r="F257" s="137"/>
      <c r="G257" s="137"/>
    </row>
    <row r="258" spans="1:14" outlineLevel="1" x14ac:dyDescent="0.25">
      <c r="A258" s="123" t="s">
        <v>822</v>
      </c>
      <c r="B258" s="140"/>
      <c r="F258" s="137"/>
      <c r="G258" s="137"/>
    </row>
    <row r="259" spans="1:14" ht="15" customHeight="1" x14ac:dyDescent="0.25">
      <c r="A259" s="134"/>
      <c r="B259" s="135" t="s">
        <v>823</v>
      </c>
      <c r="C259" s="134" t="s">
        <v>564</v>
      </c>
      <c r="D259" s="134"/>
      <c r="E259" s="141"/>
      <c r="F259" s="134"/>
      <c r="G259" s="134"/>
    </row>
    <row r="260" spans="1:14" x14ac:dyDescent="0.25">
      <c r="A260" s="123" t="s">
        <v>824</v>
      </c>
      <c r="B260" s="123" t="s">
        <v>825</v>
      </c>
      <c r="C260" s="155">
        <v>0</v>
      </c>
      <c r="E260" s="139"/>
      <c r="F260" s="139"/>
      <c r="G260" s="139"/>
    </row>
    <row r="261" spans="1:14" x14ac:dyDescent="0.25">
      <c r="A261" s="123" t="s">
        <v>826</v>
      </c>
      <c r="B261" s="123" t="s">
        <v>827</v>
      </c>
      <c r="C261" s="155" t="s">
        <v>84</v>
      </c>
      <c r="E261" s="139"/>
      <c r="F261" s="139"/>
    </row>
    <row r="262" spans="1:14" x14ac:dyDescent="0.25">
      <c r="A262" s="123" t="s">
        <v>828</v>
      </c>
      <c r="B262" s="123" t="s">
        <v>829</v>
      </c>
      <c r="C262" s="155" t="s">
        <v>84</v>
      </c>
      <c r="E262" s="139"/>
      <c r="F262" s="139"/>
    </row>
    <row r="263" spans="1:14" x14ac:dyDescent="0.25">
      <c r="A263" s="123" t="s">
        <v>830</v>
      </c>
      <c r="B263" s="144" t="s">
        <v>1411</v>
      </c>
      <c r="C263" s="155" t="s">
        <v>84</v>
      </c>
      <c r="D263" s="150"/>
      <c r="E263" s="150"/>
      <c r="F263" s="151"/>
      <c r="G263" s="151"/>
      <c r="H263" s="118"/>
      <c r="I263" s="123"/>
      <c r="J263" s="123"/>
      <c r="K263" s="123"/>
      <c r="L263" s="118"/>
      <c r="M263" s="118"/>
      <c r="N263" s="118"/>
    </row>
    <row r="264" spans="1:14" x14ac:dyDescent="0.25">
      <c r="A264" s="123" t="s">
        <v>1417</v>
      </c>
      <c r="B264" s="123" t="s">
        <v>147</v>
      </c>
      <c r="C264" s="155">
        <f>1-C260</f>
        <v>1</v>
      </c>
      <c r="E264" s="139"/>
      <c r="F264" s="139"/>
    </row>
    <row r="265" spans="1:14" outlineLevel="1" x14ac:dyDescent="0.25">
      <c r="A265" s="123" t="s">
        <v>831</v>
      </c>
      <c r="B265" s="140" t="s">
        <v>832</v>
      </c>
      <c r="C265" s="155"/>
      <c r="E265" s="139"/>
      <c r="F265" s="139"/>
    </row>
    <row r="266" spans="1:14" outlineLevel="1" x14ac:dyDescent="0.25">
      <c r="A266" s="123" t="s">
        <v>833</v>
      </c>
      <c r="B266" s="140" t="s">
        <v>834</v>
      </c>
      <c r="C266" s="188"/>
      <c r="E266" s="139"/>
      <c r="F266" s="139"/>
    </row>
    <row r="267" spans="1:14" outlineLevel="1" x14ac:dyDescent="0.25">
      <c r="A267" s="123" t="s">
        <v>835</v>
      </c>
      <c r="B267" s="140" t="s">
        <v>836</v>
      </c>
      <c r="C267" s="155"/>
      <c r="E267" s="139"/>
      <c r="F267" s="139"/>
    </row>
    <row r="268" spans="1:14" outlineLevel="1" x14ac:dyDescent="0.25">
      <c r="A268" s="123" t="s">
        <v>837</v>
      </c>
      <c r="B268" s="140" t="s">
        <v>838</v>
      </c>
      <c r="C268" s="155"/>
      <c r="E268" s="139"/>
      <c r="F268" s="139"/>
    </row>
    <row r="269" spans="1:14" outlineLevel="1" x14ac:dyDescent="0.25">
      <c r="A269" s="123" t="s">
        <v>839</v>
      </c>
      <c r="B269" s="140" t="s">
        <v>840</v>
      </c>
      <c r="C269" s="155"/>
      <c r="E269" s="139"/>
      <c r="F269" s="139"/>
    </row>
    <row r="270" spans="1:14" outlineLevel="1" x14ac:dyDescent="0.25">
      <c r="A270" s="123" t="s">
        <v>841</v>
      </c>
      <c r="B270" s="140" t="s">
        <v>151</v>
      </c>
      <c r="C270" s="155"/>
      <c r="E270" s="139"/>
      <c r="F270" s="139"/>
    </row>
    <row r="271" spans="1:14" outlineLevel="1" x14ac:dyDescent="0.25">
      <c r="A271" s="123" t="s">
        <v>842</v>
      </c>
      <c r="B271" s="140" t="s">
        <v>151</v>
      </c>
      <c r="C271" s="155"/>
      <c r="E271" s="139"/>
      <c r="F271" s="139"/>
    </row>
    <row r="272" spans="1:14" outlineLevel="1" x14ac:dyDescent="0.25">
      <c r="A272" s="123" t="s">
        <v>843</v>
      </c>
      <c r="B272" s="140" t="s">
        <v>151</v>
      </c>
      <c r="C272" s="155"/>
      <c r="E272" s="139"/>
      <c r="F272" s="139"/>
    </row>
    <row r="273" spans="1:7" outlineLevel="1" x14ac:dyDescent="0.25">
      <c r="A273" s="123" t="s">
        <v>844</v>
      </c>
      <c r="B273" s="140" t="s">
        <v>151</v>
      </c>
      <c r="C273" s="155"/>
      <c r="E273" s="139"/>
      <c r="F273" s="139"/>
    </row>
    <row r="274" spans="1:7" outlineLevel="1" x14ac:dyDescent="0.25">
      <c r="A274" s="123" t="s">
        <v>845</v>
      </c>
      <c r="B274" s="140" t="s">
        <v>151</v>
      </c>
      <c r="C274" s="155"/>
      <c r="E274" s="139"/>
      <c r="F274" s="139"/>
    </row>
    <row r="275" spans="1:7" outlineLevel="1" x14ac:dyDescent="0.25">
      <c r="A275" s="123" t="s">
        <v>846</v>
      </c>
      <c r="B275" s="140" t="s">
        <v>151</v>
      </c>
      <c r="C275" s="155"/>
      <c r="E275" s="139"/>
      <c r="F275" s="139"/>
    </row>
    <row r="276" spans="1:7" ht="15" customHeight="1" x14ac:dyDescent="0.25">
      <c r="A276" s="134"/>
      <c r="B276" s="135" t="s">
        <v>847</v>
      </c>
      <c r="C276" s="134" t="s">
        <v>564</v>
      </c>
      <c r="D276" s="134"/>
      <c r="E276" s="141"/>
      <c r="F276" s="134"/>
      <c r="G276" s="136"/>
    </row>
    <row r="277" spans="1:7" x14ac:dyDescent="0.25">
      <c r="A277" s="123" t="s">
        <v>7</v>
      </c>
      <c r="B277" s="123" t="s">
        <v>1412</v>
      </c>
      <c r="C277" s="155" t="s">
        <v>84</v>
      </c>
      <c r="E277" s="118"/>
      <c r="F277" s="118"/>
    </row>
    <row r="278" spans="1:7" x14ac:dyDescent="0.25">
      <c r="A278" s="123" t="s">
        <v>848</v>
      </c>
      <c r="B278" s="123" t="s">
        <v>849</v>
      </c>
      <c r="C278" s="155" t="s">
        <v>84</v>
      </c>
      <c r="E278" s="118"/>
      <c r="F278" s="118"/>
    </row>
    <row r="279" spans="1:7" x14ac:dyDescent="0.25">
      <c r="A279" s="123" t="s">
        <v>850</v>
      </c>
      <c r="B279" s="123" t="s">
        <v>147</v>
      </c>
      <c r="C279" s="155" t="s">
        <v>84</v>
      </c>
      <c r="E279" s="118"/>
      <c r="F279" s="118"/>
    </row>
    <row r="280" spans="1:7" outlineLevel="1" x14ac:dyDescent="0.25">
      <c r="A280" s="123" t="s">
        <v>851</v>
      </c>
      <c r="C280" s="155"/>
      <c r="E280" s="118"/>
      <c r="F280" s="118"/>
    </row>
    <row r="281" spans="1:7" outlineLevel="1" x14ac:dyDescent="0.25">
      <c r="A281" s="123" t="s">
        <v>852</v>
      </c>
      <c r="C281" s="155"/>
      <c r="E281" s="118"/>
      <c r="F281" s="118"/>
    </row>
    <row r="282" spans="1:7" outlineLevel="1" x14ac:dyDescent="0.25">
      <c r="A282" s="123" t="s">
        <v>853</v>
      </c>
      <c r="C282" s="155"/>
      <c r="E282" s="118"/>
      <c r="F282" s="118"/>
    </row>
    <row r="283" spans="1:7" outlineLevel="1" x14ac:dyDescent="0.25">
      <c r="A283" s="123" t="s">
        <v>854</v>
      </c>
      <c r="C283" s="155"/>
      <c r="E283" s="118"/>
      <c r="F283" s="118"/>
    </row>
    <row r="284" spans="1:7" outlineLevel="1" x14ac:dyDescent="0.25">
      <c r="A284" s="123" t="s">
        <v>855</v>
      </c>
      <c r="C284" s="155"/>
      <c r="E284" s="118"/>
      <c r="F284" s="118"/>
    </row>
    <row r="285" spans="1:7" outlineLevel="1" x14ac:dyDescent="0.25">
      <c r="A285" s="123" t="s">
        <v>856</v>
      </c>
      <c r="C285" s="155"/>
      <c r="E285" s="118"/>
      <c r="F285" s="118"/>
    </row>
    <row r="286" spans="1:7" ht="18.75" x14ac:dyDescent="0.25">
      <c r="A286" s="147"/>
      <c r="B286" s="148" t="s">
        <v>857</v>
      </c>
      <c r="C286" s="147"/>
      <c r="D286" s="147"/>
      <c r="E286" s="147"/>
      <c r="F286" s="149"/>
      <c r="G286" s="149"/>
    </row>
    <row r="287" spans="1:7" ht="15" customHeight="1" x14ac:dyDescent="0.25">
      <c r="A287" s="134"/>
      <c r="B287" s="135" t="s">
        <v>858</v>
      </c>
      <c r="C287" s="134" t="s">
        <v>736</v>
      </c>
      <c r="D287" s="134" t="s">
        <v>737</v>
      </c>
      <c r="E287" s="134"/>
      <c r="F287" s="134" t="s">
        <v>565</v>
      </c>
      <c r="G287" s="134" t="s">
        <v>738</v>
      </c>
    </row>
    <row r="288" spans="1:7" x14ac:dyDescent="0.25">
      <c r="A288" s="123" t="s">
        <v>859</v>
      </c>
      <c r="B288" s="123" t="s">
        <v>740</v>
      </c>
      <c r="C288" s="181" t="e">
        <f>C13/D288*1000</f>
        <v>#VALUE!</v>
      </c>
      <c r="D288" s="150" t="str">
        <f>D28</f>
        <v>[For completion]</v>
      </c>
      <c r="E288" s="150"/>
      <c r="F288" s="151"/>
      <c r="G288" s="151"/>
    </row>
    <row r="289" spans="1:7" x14ac:dyDescent="0.25">
      <c r="A289" s="150"/>
      <c r="D289" s="150"/>
      <c r="E289" s="150"/>
      <c r="F289" s="151"/>
      <c r="G289" s="151"/>
    </row>
    <row r="290" spans="1:7" x14ac:dyDescent="0.25">
      <c r="B290" s="123" t="s">
        <v>741</v>
      </c>
      <c r="D290" s="150"/>
      <c r="E290" s="150"/>
      <c r="F290" s="151"/>
      <c r="G290" s="151"/>
    </row>
    <row r="291" spans="1:7" x14ac:dyDescent="0.25">
      <c r="A291" s="123" t="s">
        <v>860</v>
      </c>
      <c r="B291" s="144" t="s">
        <v>658</v>
      </c>
      <c r="C291" s="181" t="s">
        <v>84</v>
      </c>
      <c r="D291" s="184" t="s">
        <v>84</v>
      </c>
      <c r="E291" s="150"/>
      <c r="F291" s="180" t="str">
        <f t="shared" ref="F291:F314" si="9">IF($C$315=0,"",IF(C291="[for completion]","",C291/$C$315))</f>
        <v/>
      </c>
      <c r="G291" s="180" t="str">
        <f t="shared" ref="G291:G314" si="10">IF($D$315=0,"",IF(D291="[for completion]","",D291/$D$315))</f>
        <v/>
      </c>
    </row>
    <row r="292" spans="1:7" x14ac:dyDescent="0.25">
      <c r="A292" s="123" t="s">
        <v>861</v>
      </c>
      <c r="B292" s="144" t="s">
        <v>658</v>
      </c>
      <c r="C292" s="181" t="s">
        <v>84</v>
      </c>
      <c r="D292" s="184" t="s">
        <v>84</v>
      </c>
      <c r="E292" s="150"/>
      <c r="F292" s="180" t="str">
        <f t="shared" si="9"/>
        <v/>
      </c>
      <c r="G292" s="180" t="str">
        <f t="shared" si="10"/>
        <v/>
      </c>
    </row>
    <row r="293" spans="1:7" x14ac:dyDescent="0.25">
      <c r="A293" s="123" t="s">
        <v>862</v>
      </c>
      <c r="B293" s="144" t="s">
        <v>658</v>
      </c>
      <c r="C293" s="181" t="s">
        <v>84</v>
      </c>
      <c r="D293" s="184" t="s">
        <v>84</v>
      </c>
      <c r="E293" s="150"/>
      <c r="F293" s="180" t="str">
        <f t="shared" si="9"/>
        <v/>
      </c>
      <c r="G293" s="180" t="str">
        <f t="shared" si="10"/>
        <v/>
      </c>
    </row>
    <row r="294" spans="1:7" x14ac:dyDescent="0.25">
      <c r="A294" s="123" t="s">
        <v>863</v>
      </c>
      <c r="B294" s="144" t="s">
        <v>658</v>
      </c>
      <c r="C294" s="181" t="s">
        <v>84</v>
      </c>
      <c r="D294" s="184" t="s">
        <v>84</v>
      </c>
      <c r="E294" s="150"/>
      <c r="F294" s="180" t="str">
        <f t="shared" si="9"/>
        <v/>
      </c>
      <c r="G294" s="180" t="str">
        <f t="shared" si="10"/>
        <v/>
      </c>
    </row>
    <row r="295" spans="1:7" x14ac:dyDescent="0.25">
      <c r="A295" s="123" t="s">
        <v>864</v>
      </c>
      <c r="B295" s="144" t="s">
        <v>658</v>
      </c>
      <c r="C295" s="181" t="s">
        <v>84</v>
      </c>
      <c r="D295" s="184" t="s">
        <v>84</v>
      </c>
      <c r="E295" s="150"/>
      <c r="F295" s="180" t="str">
        <f t="shared" si="9"/>
        <v/>
      </c>
      <c r="G295" s="180" t="str">
        <f t="shared" si="10"/>
        <v/>
      </c>
    </row>
    <row r="296" spans="1:7" x14ac:dyDescent="0.25">
      <c r="A296" s="123" t="s">
        <v>865</v>
      </c>
      <c r="B296" s="144" t="s">
        <v>658</v>
      </c>
      <c r="C296" s="181" t="s">
        <v>84</v>
      </c>
      <c r="D296" s="184" t="s">
        <v>84</v>
      </c>
      <c r="E296" s="150"/>
      <c r="F296" s="180" t="str">
        <f t="shared" si="9"/>
        <v/>
      </c>
      <c r="G296" s="180" t="str">
        <f t="shared" si="10"/>
        <v/>
      </c>
    </row>
    <row r="297" spans="1:7" x14ac:dyDescent="0.25">
      <c r="A297" s="123" t="s">
        <v>866</v>
      </c>
      <c r="B297" s="144" t="s">
        <v>658</v>
      </c>
      <c r="C297" s="181" t="s">
        <v>84</v>
      </c>
      <c r="D297" s="184" t="s">
        <v>84</v>
      </c>
      <c r="E297" s="150"/>
      <c r="F297" s="180" t="str">
        <f t="shared" si="9"/>
        <v/>
      </c>
      <c r="G297" s="180" t="str">
        <f t="shared" si="10"/>
        <v/>
      </c>
    </row>
    <row r="298" spans="1:7" x14ac:dyDescent="0.25">
      <c r="A298" s="123" t="s">
        <v>867</v>
      </c>
      <c r="B298" s="144" t="s">
        <v>658</v>
      </c>
      <c r="C298" s="181" t="s">
        <v>84</v>
      </c>
      <c r="D298" s="184" t="s">
        <v>84</v>
      </c>
      <c r="E298" s="150"/>
      <c r="F298" s="180" t="str">
        <f t="shared" si="9"/>
        <v/>
      </c>
      <c r="G298" s="180" t="str">
        <f t="shared" si="10"/>
        <v/>
      </c>
    </row>
    <row r="299" spans="1:7" x14ac:dyDescent="0.25">
      <c r="A299" s="123" t="s">
        <v>868</v>
      </c>
      <c r="B299" s="144" t="s">
        <v>658</v>
      </c>
      <c r="C299" s="181" t="s">
        <v>84</v>
      </c>
      <c r="D299" s="184" t="s">
        <v>84</v>
      </c>
      <c r="E299" s="150"/>
      <c r="F299" s="180" t="str">
        <f t="shared" si="9"/>
        <v/>
      </c>
      <c r="G299" s="180" t="str">
        <f t="shared" si="10"/>
        <v/>
      </c>
    </row>
    <row r="300" spans="1:7" x14ac:dyDescent="0.25">
      <c r="A300" s="123" t="s">
        <v>869</v>
      </c>
      <c r="B300" s="144" t="s">
        <v>658</v>
      </c>
      <c r="C300" s="181" t="s">
        <v>84</v>
      </c>
      <c r="D300" s="184" t="s">
        <v>84</v>
      </c>
      <c r="E300" s="144"/>
      <c r="F300" s="180" t="str">
        <f t="shared" si="9"/>
        <v/>
      </c>
      <c r="G300" s="180" t="str">
        <f t="shared" si="10"/>
        <v/>
      </c>
    </row>
    <row r="301" spans="1:7" x14ac:dyDescent="0.25">
      <c r="A301" s="123" t="s">
        <v>870</v>
      </c>
      <c r="B301" s="144" t="s">
        <v>658</v>
      </c>
      <c r="C301" s="181" t="s">
        <v>84</v>
      </c>
      <c r="D301" s="184" t="s">
        <v>84</v>
      </c>
      <c r="E301" s="144"/>
      <c r="F301" s="180" t="str">
        <f t="shared" si="9"/>
        <v/>
      </c>
      <c r="G301" s="180" t="str">
        <f t="shared" si="10"/>
        <v/>
      </c>
    </row>
    <row r="302" spans="1:7" x14ac:dyDescent="0.25">
      <c r="A302" s="123" t="s">
        <v>871</v>
      </c>
      <c r="B302" s="144" t="s">
        <v>658</v>
      </c>
      <c r="C302" s="181" t="s">
        <v>84</v>
      </c>
      <c r="D302" s="184" t="s">
        <v>84</v>
      </c>
      <c r="E302" s="144"/>
      <c r="F302" s="180" t="str">
        <f t="shared" si="9"/>
        <v/>
      </c>
      <c r="G302" s="180" t="str">
        <f t="shared" si="10"/>
        <v/>
      </c>
    </row>
    <row r="303" spans="1:7" x14ac:dyDescent="0.25">
      <c r="A303" s="123" t="s">
        <v>872</v>
      </c>
      <c r="B303" s="144" t="s">
        <v>658</v>
      </c>
      <c r="C303" s="181" t="s">
        <v>84</v>
      </c>
      <c r="D303" s="184" t="s">
        <v>84</v>
      </c>
      <c r="E303" s="144"/>
      <c r="F303" s="180" t="str">
        <f t="shared" si="9"/>
        <v/>
      </c>
      <c r="G303" s="180" t="str">
        <f t="shared" si="10"/>
        <v/>
      </c>
    </row>
    <row r="304" spans="1:7" x14ac:dyDescent="0.25">
      <c r="A304" s="123" t="s">
        <v>873</v>
      </c>
      <c r="B304" s="144" t="s">
        <v>658</v>
      </c>
      <c r="C304" s="181" t="s">
        <v>84</v>
      </c>
      <c r="D304" s="184" t="s">
        <v>84</v>
      </c>
      <c r="E304" s="144"/>
      <c r="F304" s="180" t="str">
        <f t="shared" si="9"/>
        <v/>
      </c>
      <c r="G304" s="180" t="str">
        <f t="shared" si="10"/>
        <v/>
      </c>
    </row>
    <row r="305" spans="1:7" x14ac:dyDescent="0.25">
      <c r="A305" s="123" t="s">
        <v>874</v>
      </c>
      <c r="B305" s="144" t="s">
        <v>658</v>
      </c>
      <c r="C305" s="181" t="s">
        <v>84</v>
      </c>
      <c r="D305" s="184" t="s">
        <v>84</v>
      </c>
      <c r="E305" s="144"/>
      <c r="F305" s="180" t="str">
        <f t="shared" si="9"/>
        <v/>
      </c>
      <c r="G305" s="180" t="str">
        <f t="shared" si="10"/>
        <v/>
      </c>
    </row>
    <row r="306" spans="1:7" x14ac:dyDescent="0.25">
      <c r="A306" s="123" t="s">
        <v>875</v>
      </c>
      <c r="B306" s="144" t="s">
        <v>658</v>
      </c>
      <c r="C306" s="181" t="s">
        <v>84</v>
      </c>
      <c r="D306" s="184" t="s">
        <v>84</v>
      </c>
      <c r="F306" s="180" t="str">
        <f t="shared" si="9"/>
        <v/>
      </c>
      <c r="G306" s="180" t="str">
        <f t="shared" si="10"/>
        <v/>
      </c>
    </row>
    <row r="307" spans="1:7" x14ac:dyDescent="0.25">
      <c r="A307" s="123" t="s">
        <v>876</v>
      </c>
      <c r="B307" s="144" t="s">
        <v>658</v>
      </c>
      <c r="C307" s="181" t="s">
        <v>84</v>
      </c>
      <c r="D307" s="184" t="s">
        <v>84</v>
      </c>
      <c r="E307" s="139"/>
      <c r="F307" s="180" t="str">
        <f t="shared" si="9"/>
        <v/>
      </c>
      <c r="G307" s="180" t="str">
        <f t="shared" si="10"/>
        <v/>
      </c>
    </row>
    <row r="308" spans="1:7" x14ac:dyDescent="0.25">
      <c r="A308" s="123" t="s">
        <v>877</v>
      </c>
      <c r="B308" s="144" t="s">
        <v>658</v>
      </c>
      <c r="C308" s="181" t="s">
        <v>84</v>
      </c>
      <c r="D308" s="184" t="s">
        <v>84</v>
      </c>
      <c r="E308" s="139"/>
      <c r="F308" s="180" t="str">
        <f t="shared" si="9"/>
        <v/>
      </c>
      <c r="G308" s="180" t="str">
        <f t="shared" si="10"/>
        <v/>
      </c>
    </row>
    <row r="309" spans="1:7" x14ac:dyDescent="0.25">
      <c r="A309" s="123" t="s">
        <v>878</v>
      </c>
      <c r="B309" s="144" t="s">
        <v>658</v>
      </c>
      <c r="C309" s="181" t="s">
        <v>84</v>
      </c>
      <c r="D309" s="184" t="s">
        <v>84</v>
      </c>
      <c r="E309" s="139"/>
      <c r="F309" s="180" t="str">
        <f t="shared" si="9"/>
        <v/>
      </c>
      <c r="G309" s="180" t="str">
        <f t="shared" si="10"/>
        <v/>
      </c>
    </row>
    <row r="310" spans="1:7" x14ac:dyDescent="0.25">
      <c r="A310" s="123" t="s">
        <v>879</v>
      </c>
      <c r="B310" s="144" t="s">
        <v>658</v>
      </c>
      <c r="C310" s="181" t="s">
        <v>84</v>
      </c>
      <c r="D310" s="184" t="s">
        <v>84</v>
      </c>
      <c r="E310" s="139"/>
      <c r="F310" s="180" t="str">
        <f t="shared" si="9"/>
        <v/>
      </c>
      <c r="G310" s="180" t="str">
        <f t="shared" si="10"/>
        <v/>
      </c>
    </row>
    <row r="311" spans="1:7" x14ac:dyDescent="0.25">
      <c r="A311" s="123" t="s">
        <v>880</v>
      </c>
      <c r="B311" s="144" t="s">
        <v>658</v>
      </c>
      <c r="C311" s="181" t="s">
        <v>84</v>
      </c>
      <c r="D311" s="184" t="s">
        <v>84</v>
      </c>
      <c r="E311" s="139"/>
      <c r="F311" s="180" t="str">
        <f t="shared" si="9"/>
        <v/>
      </c>
      <c r="G311" s="180" t="str">
        <f t="shared" si="10"/>
        <v/>
      </c>
    </row>
    <row r="312" spans="1:7" x14ac:dyDescent="0.25">
      <c r="A312" s="123" t="s">
        <v>881</v>
      </c>
      <c r="B312" s="144" t="s">
        <v>658</v>
      </c>
      <c r="C312" s="181" t="s">
        <v>84</v>
      </c>
      <c r="D312" s="184" t="s">
        <v>84</v>
      </c>
      <c r="E312" s="139"/>
      <c r="F312" s="180" t="str">
        <f t="shared" si="9"/>
        <v/>
      </c>
      <c r="G312" s="180" t="str">
        <f t="shared" si="10"/>
        <v/>
      </c>
    </row>
    <row r="313" spans="1:7" x14ac:dyDescent="0.25">
      <c r="A313" s="123" t="s">
        <v>882</v>
      </c>
      <c r="B313" s="144" t="s">
        <v>658</v>
      </c>
      <c r="C313" s="181" t="s">
        <v>84</v>
      </c>
      <c r="D313" s="184" t="s">
        <v>84</v>
      </c>
      <c r="E313" s="139"/>
      <c r="F313" s="180" t="str">
        <f t="shared" si="9"/>
        <v/>
      </c>
      <c r="G313" s="180" t="str">
        <f t="shared" si="10"/>
        <v/>
      </c>
    </row>
    <row r="314" spans="1:7" x14ac:dyDescent="0.25">
      <c r="A314" s="123" t="s">
        <v>883</v>
      </c>
      <c r="B314" s="144" t="s">
        <v>658</v>
      </c>
      <c r="C314" s="181" t="s">
        <v>84</v>
      </c>
      <c r="D314" s="184" t="s">
        <v>84</v>
      </c>
      <c r="E314" s="139"/>
      <c r="F314" s="180" t="str">
        <f t="shared" si="9"/>
        <v/>
      </c>
      <c r="G314" s="180" t="str">
        <f t="shared" si="10"/>
        <v/>
      </c>
    </row>
    <row r="315" spans="1:7" x14ac:dyDescent="0.25">
      <c r="A315" s="123" t="s">
        <v>884</v>
      </c>
      <c r="B315" s="153" t="s">
        <v>149</v>
      </c>
      <c r="C315" s="187">
        <f>SUM(C291:C314)</f>
        <v>0</v>
      </c>
      <c r="D315" s="185">
        <f>SUM(D291:D314)</f>
        <v>0</v>
      </c>
      <c r="E315" s="139"/>
      <c r="F315" s="186">
        <f>SUM(F291:F314)</f>
        <v>0</v>
      </c>
      <c r="G315" s="186">
        <f>SUM(G291:G314)</f>
        <v>0</v>
      </c>
    </row>
    <row r="316" spans="1:7" ht="15" customHeight="1" x14ac:dyDescent="0.25">
      <c r="A316" s="134"/>
      <c r="B316" s="135" t="s">
        <v>885</v>
      </c>
      <c r="C316" s="134" t="s">
        <v>736</v>
      </c>
      <c r="D316" s="134" t="s">
        <v>737</v>
      </c>
      <c r="E316" s="134"/>
      <c r="F316" s="134" t="s">
        <v>565</v>
      </c>
      <c r="G316" s="134" t="s">
        <v>738</v>
      </c>
    </row>
    <row r="317" spans="1:7" x14ac:dyDescent="0.25">
      <c r="A317" s="123" t="s">
        <v>886</v>
      </c>
      <c r="B317" s="123" t="s">
        <v>769</v>
      </c>
      <c r="C317" s="155" t="s">
        <v>84</v>
      </c>
      <c r="G317" s="123"/>
    </row>
    <row r="318" spans="1:7" x14ac:dyDescent="0.25">
      <c r="G318" s="123"/>
    </row>
    <row r="319" spans="1:7" x14ac:dyDescent="0.25">
      <c r="B319" s="144" t="s">
        <v>770</v>
      </c>
      <c r="G319" s="123"/>
    </row>
    <row r="320" spans="1:7" x14ac:dyDescent="0.25">
      <c r="A320" s="123" t="s">
        <v>887</v>
      </c>
      <c r="B320" s="123" t="s">
        <v>772</v>
      </c>
      <c r="C320" s="181" t="s">
        <v>84</v>
      </c>
      <c r="D320" s="184" t="s">
        <v>84</v>
      </c>
      <c r="F320" s="180" t="str">
        <f>IF($C$328=0,"",IF(C320="[for completion]","",C320/$C$328))</f>
        <v/>
      </c>
      <c r="G320" s="180" t="str">
        <f>IF($D$328=0,"",IF(D320="[for completion]","",D320/$D$328))</f>
        <v/>
      </c>
    </row>
    <row r="321" spans="1:7" x14ac:dyDescent="0.25">
      <c r="A321" s="123" t="s">
        <v>888</v>
      </c>
      <c r="B321" s="123" t="s">
        <v>774</v>
      </c>
      <c r="C321" s="181" t="s">
        <v>84</v>
      </c>
      <c r="D321" s="184" t="s">
        <v>84</v>
      </c>
      <c r="F321" s="180" t="str">
        <f t="shared" ref="F321:F334" si="11">IF($C$328=0,"",IF(C321="[for completion]","",C321/$C$328))</f>
        <v/>
      </c>
      <c r="G321" s="180" t="str">
        <f t="shared" ref="G321:G334" si="12">IF($D$328=0,"",IF(D321="[for completion]","",D321/$D$328))</f>
        <v/>
      </c>
    </row>
    <row r="322" spans="1:7" x14ac:dyDescent="0.25">
      <c r="A322" s="123" t="s">
        <v>889</v>
      </c>
      <c r="B322" s="123" t="s">
        <v>776</v>
      </c>
      <c r="C322" s="181" t="s">
        <v>84</v>
      </c>
      <c r="D322" s="184" t="s">
        <v>84</v>
      </c>
      <c r="F322" s="180" t="str">
        <f t="shared" si="11"/>
        <v/>
      </c>
      <c r="G322" s="180" t="str">
        <f t="shared" si="12"/>
        <v/>
      </c>
    </row>
    <row r="323" spans="1:7" x14ac:dyDescent="0.25">
      <c r="A323" s="123" t="s">
        <v>890</v>
      </c>
      <c r="B323" s="123" t="s">
        <v>778</v>
      </c>
      <c r="C323" s="181" t="s">
        <v>84</v>
      </c>
      <c r="D323" s="184" t="s">
        <v>84</v>
      </c>
      <c r="F323" s="180" t="str">
        <f t="shared" si="11"/>
        <v/>
      </c>
      <c r="G323" s="180" t="str">
        <f t="shared" si="12"/>
        <v/>
      </c>
    </row>
    <row r="324" spans="1:7" x14ac:dyDescent="0.25">
      <c r="A324" s="123" t="s">
        <v>891</v>
      </c>
      <c r="B324" s="123" t="s">
        <v>780</v>
      </c>
      <c r="C324" s="181" t="s">
        <v>84</v>
      </c>
      <c r="D324" s="184" t="s">
        <v>84</v>
      </c>
      <c r="F324" s="180" t="str">
        <f t="shared" si="11"/>
        <v/>
      </c>
      <c r="G324" s="180" t="str">
        <f t="shared" si="12"/>
        <v/>
      </c>
    </row>
    <row r="325" spans="1:7" x14ac:dyDescent="0.25">
      <c r="A325" s="123" t="s">
        <v>892</v>
      </c>
      <c r="B325" s="123" t="s">
        <v>782</v>
      </c>
      <c r="C325" s="181" t="s">
        <v>84</v>
      </c>
      <c r="D325" s="184" t="s">
        <v>84</v>
      </c>
      <c r="F325" s="180" t="str">
        <f t="shared" si="11"/>
        <v/>
      </c>
      <c r="G325" s="180" t="str">
        <f t="shared" si="12"/>
        <v/>
      </c>
    </row>
    <row r="326" spans="1:7" x14ac:dyDescent="0.25">
      <c r="A326" s="123" t="s">
        <v>893</v>
      </c>
      <c r="B326" s="123" t="s">
        <v>784</v>
      </c>
      <c r="C326" s="181" t="s">
        <v>84</v>
      </c>
      <c r="D326" s="184" t="s">
        <v>84</v>
      </c>
      <c r="F326" s="180" t="str">
        <f t="shared" si="11"/>
        <v/>
      </c>
      <c r="G326" s="180" t="str">
        <f t="shared" si="12"/>
        <v/>
      </c>
    </row>
    <row r="327" spans="1:7" x14ac:dyDescent="0.25">
      <c r="A327" s="123" t="s">
        <v>894</v>
      </c>
      <c r="B327" s="123" t="s">
        <v>786</v>
      </c>
      <c r="C327" s="181" t="s">
        <v>84</v>
      </c>
      <c r="D327" s="184" t="s">
        <v>84</v>
      </c>
      <c r="F327" s="180" t="str">
        <f t="shared" si="11"/>
        <v/>
      </c>
      <c r="G327" s="180" t="str">
        <f t="shared" si="12"/>
        <v/>
      </c>
    </row>
    <row r="328" spans="1:7" x14ac:dyDescent="0.25">
      <c r="A328" s="123" t="s">
        <v>895</v>
      </c>
      <c r="B328" s="153" t="s">
        <v>149</v>
      </c>
      <c r="C328" s="181">
        <f>SUM(C320:C327)</f>
        <v>0</v>
      </c>
      <c r="D328" s="184">
        <f>SUM(D320:D327)</f>
        <v>0</v>
      </c>
      <c r="F328" s="155">
        <f>SUM(F320:F327)</f>
        <v>0</v>
      </c>
      <c r="G328" s="155">
        <f>SUM(G320:G327)</f>
        <v>0</v>
      </c>
    </row>
    <row r="329" spans="1:7" outlineLevel="1" x14ac:dyDescent="0.25">
      <c r="A329" s="123" t="s">
        <v>896</v>
      </c>
      <c r="B329" s="140" t="s">
        <v>789</v>
      </c>
      <c r="C329" s="181"/>
      <c r="D329" s="184"/>
      <c r="F329" s="180" t="str">
        <f t="shared" si="11"/>
        <v/>
      </c>
      <c r="G329" s="180" t="str">
        <f t="shared" si="12"/>
        <v/>
      </c>
    </row>
    <row r="330" spans="1:7" outlineLevel="1" x14ac:dyDescent="0.25">
      <c r="A330" s="123" t="s">
        <v>897</v>
      </c>
      <c r="B330" s="140" t="s">
        <v>791</v>
      </c>
      <c r="C330" s="181"/>
      <c r="D330" s="184"/>
      <c r="F330" s="180" t="str">
        <f t="shared" si="11"/>
        <v/>
      </c>
      <c r="G330" s="180" t="str">
        <f t="shared" si="12"/>
        <v/>
      </c>
    </row>
    <row r="331" spans="1:7" outlineLevel="1" x14ac:dyDescent="0.25">
      <c r="A331" s="123" t="s">
        <v>898</v>
      </c>
      <c r="B331" s="140" t="s">
        <v>793</v>
      </c>
      <c r="C331" s="181"/>
      <c r="D331" s="184"/>
      <c r="F331" s="180" t="str">
        <f t="shared" si="11"/>
        <v/>
      </c>
      <c r="G331" s="180" t="str">
        <f t="shared" si="12"/>
        <v/>
      </c>
    </row>
    <row r="332" spans="1:7" outlineLevel="1" x14ac:dyDescent="0.25">
      <c r="A332" s="123" t="s">
        <v>899</v>
      </c>
      <c r="B332" s="140" t="s">
        <v>795</v>
      </c>
      <c r="C332" s="181"/>
      <c r="D332" s="184"/>
      <c r="F332" s="180" t="str">
        <f t="shared" si="11"/>
        <v/>
      </c>
      <c r="G332" s="180" t="str">
        <f t="shared" si="12"/>
        <v/>
      </c>
    </row>
    <row r="333" spans="1:7" outlineLevel="1" x14ac:dyDescent="0.25">
      <c r="A333" s="123" t="s">
        <v>900</v>
      </c>
      <c r="B333" s="140" t="s">
        <v>797</v>
      </c>
      <c r="C333" s="181"/>
      <c r="D333" s="184"/>
      <c r="F333" s="180" t="str">
        <f t="shared" si="11"/>
        <v/>
      </c>
      <c r="G333" s="180" t="str">
        <f t="shared" si="12"/>
        <v/>
      </c>
    </row>
    <row r="334" spans="1:7" outlineLevel="1" x14ac:dyDescent="0.25">
      <c r="A334" s="123" t="s">
        <v>901</v>
      </c>
      <c r="B334" s="140" t="s">
        <v>799</v>
      </c>
      <c r="C334" s="181"/>
      <c r="D334" s="184"/>
      <c r="F334" s="180" t="str">
        <f t="shared" si="11"/>
        <v/>
      </c>
      <c r="G334" s="180" t="str">
        <f t="shared" si="12"/>
        <v/>
      </c>
    </row>
    <row r="335" spans="1:7" outlineLevel="1" x14ac:dyDescent="0.25">
      <c r="A335" s="123" t="s">
        <v>902</v>
      </c>
      <c r="B335" s="140"/>
      <c r="F335" s="137"/>
      <c r="G335" s="137"/>
    </row>
    <row r="336" spans="1:7" outlineLevel="1" x14ac:dyDescent="0.25">
      <c r="A336" s="123" t="s">
        <v>903</v>
      </c>
      <c r="B336" s="140"/>
      <c r="F336" s="137"/>
      <c r="G336" s="137"/>
    </row>
    <row r="337" spans="1:7" outlineLevel="1" x14ac:dyDescent="0.25">
      <c r="A337" s="123" t="s">
        <v>904</v>
      </c>
      <c r="B337" s="140"/>
      <c r="F337" s="139"/>
      <c r="G337" s="139"/>
    </row>
    <row r="338" spans="1:7" ht="15" customHeight="1" x14ac:dyDescent="0.25">
      <c r="A338" s="134"/>
      <c r="B338" s="135" t="s">
        <v>905</v>
      </c>
      <c r="C338" s="134" t="s">
        <v>736</v>
      </c>
      <c r="D338" s="134" t="s">
        <v>737</v>
      </c>
      <c r="E338" s="134"/>
      <c r="F338" s="134" t="s">
        <v>565</v>
      </c>
      <c r="G338" s="134" t="s">
        <v>738</v>
      </c>
    </row>
    <row r="339" spans="1:7" x14ac:dyDescent="0.25">
      <c r="A339" s="123" t="s">
        <v>906</v>
      </c>
      <c r="B339" s="123" t="s">
        <v>769</v>
      </c>
      <c r="C339" s="155"/>
      <c r="G339" s="123"/>
    </row>
    <row r="340" spans="1:7" x14ac:dyDescent="0.25">
      <c r="G340" s="123"/>
    </row>
    <row r="341" spans="1:7" x14ac:dyDescent="0.25">
      <c r="B341" s="144" t="s">
        <v>770</v>
      </c>
      <c r="G341" s="123"/>
    </row>
    <row r="342" spans="1:7" x14ac:dyDescent="0.25">
      <c r="A342" s="123" t="s">
        <v>907</v>
      </c>
      <c r="B342" s="123" t="s">
        <v>772</v>
      </c>
      <c r="C342" s="181" t="s">
        <v>119</v>
      </c>
      <c r="D342" s="184" t="s">
        <v>119</v>
      </c>
      <c r="F342" s="180" t="str">
        <f>IF($C$350=0,"",IF(C342="[Mark as ND1 if not relevant]","",C342/$C$350))</f>
        <v/>
      </c>
      <c r="G342" s="180" t="str">
        <f>IF($D$350=0,"",IF(D342="[Mark as ND1 if not relevant]","",D342/$D$350))</f>
        <v/>
      </c>
    </row>
    <row r="343" spans="1:7" x14ac:dyDescent="0.25">
      <c r="A343" s="123" t="s">
        <v>908</v>
      </c>
      <c r="B343" s="123" t="s">
        <v>774</v>
      </c>
      <c r="C343" s="181" t="s">
        <v>119</v>
      </c>
      <c r="D343" s="184" t="s">
        <v>119</v>
      </c>
      <c r="F343" s="180" t="str">
        <f t="shared" ref="F343:F349" si="13">IF($C$350=0,"",IF(C343="[Mark as ND1 if not relevant]","",C343/$C$350))</f>
        <v/>
      </c>
      <c r="G343" s="180" t="str">
        <f t="shared" ref="G343:G349" si="14">IF($D$350=0,"",IF(D343="[Mark as ND1 if not relevant]","",D343/$D$350))</f>
        <v/>
      </c>
    </row>
    <row r="344" spans="1:7" x14ac:dyDescent="0.25">
      <c r="A344" s="123" t="s">
        <v>909</v>
      </c>
      <c r="B344" s="123" t="s">
        <v>776</v>
      </c>
      <c r="C344" s="181" t="s">
        <v>119</v>
      </c>
      <c r="D344" s="184" t="s">
        <v>119</v>
      </c>
      <c r="F344" s="180" t="str">
        <f t="shared" si="13"/>
        <v/>
      </c>
      <c r="G344" s="180" t="str">
        <f t="shared" si="14"/>
        <v/>
      </c>
    </row>
    <row r="345" spans="1:7" x14ac:dyDescent="0.25">
      <c r="A345" s="123" t="s">
        <v>910</v>
      </c>
      <c r="B345" s="123" t="s">
        <v>778</v>
      </c>
      <c r="C345" s="181" t="s">
        <v>119</v>
      </c>
      <c r="D345" s="184" t="s">
        <v>119</v>
      </c>
      <c r="F345" s="180" t="str">
        <f t="shared" si="13"/>
        <v/>
      </c>
      <c r="G345" s="180" t="str">
        <f t="shared" si="14"/>
        <v/>
      </c>
    </row>
    <row r="346" spans="1:7" x14ac:dyDescent="0.25">
      <c r="A346" s="123" t="s">
        <v>911</v>
      </c>
      <c r="B346" s="123" t="s">
        <v>780</v>
      </c>
      <c r="C346" s="181" t="s">
        <v>119</v>
      </c>
      <c r="D346" s="184" t="s">
        <v>119</v>
      </c>
      <c r="F346" s="180" t="str">
        <f t="shared" si="13"/>
        <v/>
      </c>
      <c r="G346" s="180" t="str">
        <f t="shared" si="14"/>
        <v/>
      </c>
    </row>
    <row r="347" spans="1:7" x14ac:dyDescent="0.25">
      <c r="A347" s="123" t="s">
        <v>912</v>
      </c>
      <c r="B347" s="123" t="s">
        <v>782</v>
      </c>
      <c r="C347" s="181" t="s">
        <v>119</v>
      </c>
      <c r="D347" s="184" t="s">
        <v>119</v>
      </c>
      <c r="F347" s="180" t="str">
        <f t="shared" si="13"/>
        <v/>
      </c>
      <c r="G347" s="180" t="str">
        <f t="shared" si="14"/>
        <v/>
      </c>
    </row>
    <row r="348" spans="1:7" x14ac:dyDescent="0.25">
      <c r="A348" s="123" t="s">
        <v>913</v>
      </c>
      <c r="B348" s="123" t="s">
        <v>784</v>
      </c>
      <c r="C348" s="181" t="s">
        <v>119</v>
      </c>
      <c r="D348" s="184" t="s">
        <v>119</v>
      </c>
      <c r="F348" s="180" t="str">
        <f t="shared" si="13"/>
        <v/>
      </c>
      <c r="G348" s="180" t="str">
        <f t="shared" si="14"/>
        <v/>
      </c>
    </row>
    <row r="349" spans="1:7" x14ac:dyDescent="0.25">
      <c r="A349" s="123" t="s">
        <v>914</v>
      </c>
      <c r="B349" s="123" t="s">
        <v>786</v>
      </c>
      <c r="C349" s="181" t="s">
        <v>119</v>
      </c>
      <c r="D349" s="184" t="s">
        <v>119</v>
      </c>
      <c r="F349" s="180" t="str">
        <f t="shared" si="13"/>
        <v/>
      </c>
      <c r="G349" s="180" t="str">
        <f t="shared" si="14"/>
        <v/>
      </c>
    </row>
    <row r="350" spans="1:7" x14ac:dyDescent="0.25">
      <c r="A350" s="123" t="s">
        <v>915</v>
      </c>
      <c r="B350" s="153" t="s">
        <v>149</v>
      </c>
      <c r="C350" s="181">
        <f>SUM(C342:C349)</f>
        <v>0</v>
      </c>
      <c r="D350" s="184">
        <f>SUM(D342:D349)</f>
        <v>0</v>
      </c>
      <c r="F350" s="155">
        <f>SUM(F342:F349)</f>
        <v>0</v>
      </c>
      <c r="G350" s="155">
        <f>SUM(G342:G349)</f>
        <v>0</v>
      </c>
    </row>
    <row r="351" spans="1:7" outlineLevel="1" x14ac:dyDescent="0.25">
      <c r="A351" s="123" t="s">
        <v>916</v>
      </c>
      <c r="B351" s="140" t="s">
        <v>789</v>
      </c>
      <c r="C351" s="181"/>
      <c r="D351" s="184"/>
      <c r="F351" s="180" t="str">
        <f t="shared" ref="F351:F356" si="15">IF($C$350=0,"",IF(C351="[for completion]","",C351/$C$350))</f>
        <v/>
      </c>
      <c r="G351" s="180" t="str">
        <f t="shared" ref="G351:G356" si="16">IF($D$350=0,"",IF(D351="[for completion]","",D351/$D$350))</f>
        <v/>
      </c>
    </row>
    <row r="352" spans="1:7" outlineLevel="1" x14ac:dyDescent="0.25">
      <c r="A352" s="123" t="s">
        <v>917</v>
      </c>
      <c r="B352" s="140" t="s">
        <v>791</v>
      </c>
      <c r="C352" s="181"/>
      <c r="D352" s="184"/>
      <c r="F352" s="180" t="str">
        <f t="shared" si="15"/>
        <v/>
      </c>
      <c r="G352" s="180" t="str">
        <f t="shared" si="16"/>
        <v/>
      </c>
    </row>
    <row r="353" spans="1:7" outlineLevel="1" x14ac:dyDescent="0.25">
      <c r="A353" s="123" t="s">
        <v>918</v>
      </c>
      <c r="B353" s="140" t="s">
        <v>793</v>
      </c>
      <c r="C353" s="181"/>
      <c r="D353" s="184"/>
      <c r="F353" s="180" t="str">
        <f t="shared" si="15"/>
        <v/>
      </c>
      <c r="G353" s="180" t="str">
        <f t="shared" si="16"/>
        <v/>
      </c>
    </row>
    <row r="354" spans="1:7" outlineLevel="1" x14ac:dyDescent="0.25">
      <c r="A354" s="123" t="s">
        <v>919</v>
      </c>
      <c r="B354" s="140" t="s">
        <v>795</v>
      </c>
      <c r="C354" s="181"/>
      <c r="D354" s="184"/>
      <c r="F354" s="180" t="str">
        <f t="shared" si="15"/>
        <v/>
      </c>
      <c r="G354" s="180" t="str">
        <f t="shared" si="16"/>
        <v/>
      </c>
    </row>
    <row r="355" spans="1:7" outlineLevel="1" x14ac:dyDescent="0.25">
      <c r="A355" s="123" t="s">
        <v>920</v>
      </c>
      <c r="B355" s="140" t="s">
        <v>797</v>
      </c>
      <c r="C355" s="181"/>
      <c r="D355" s="184"/>
      <c r="F355" s="180" t="str">
        <f t="shared" si="15"/>
        <v/>
      </c>
      <c r="G355" s="180" t="str">
        <f t="shared" si="16"/>
        <v/>
      </c>
    </row>
    <row r="356" spans="1:7" outlineLevel="1" x14ac:dyDescent="0.25">
      <c r="A356" s="123" t="s">
        <v>921</v>
      </c>
      <c r="B356" s="140" t="s">
        <v>799</v>
      </c>
      <c r="C356" s="181"/>
      <c r="D356" s="184"/>
      <c r="F356" s="180" t="str">
        <f t="shared" si="15"/>
        <v/>
      </c>
      <c r="G356" s="180" t="str">
        <f t="shared" si="16"/>
        <v/>
      </c>
    </row>
    <row r="357" spans="1:7" outlineLevel="1" x14ac:dyDescent="0.25">
      <c r="A357" s="123" t="s">
        <v>922</v>
      </c>
      <c r="B357" s="140"/>
      <c r="F357" s="180"/>
      <c r="G357" s="180"/>
    </row>
    <row r="358" spans="1:7" outlineLevel="1" x14ac:dyDescent="0.25">
      <c r="A358" s="123" t="s">
        <v>923</v>
      </c>
      <c r="B358" s="140"/>
      <c r="F358" s="180"/>
      <c r="G358" s="180"/>
    </row>
    <row r="359" spans="1:7" outlineLevel="1" x14ac:dyDescent="0.25">
      <c r="A359" s="123" t="s">
        <v>924</v>
      </c>
      <c r="B359" s="140"/>
      <c r="F359" s="180"/>
      <c r="G359" s="155"/>
    </row>
    <row r="360" spans="1:7" ht="15" customHeight="1" x14ac:dyDescent="0.25">
      <c r="A360" s="134"/>
      <c r="B360" s="135" t="s">
        <v>925</v>
      </c>
      <c r="C360" s="134" t="s">
        <v>926</v>
      </c>
      <c r="D360" s="134"/>
      <c r="E360" s="134"/>
      <c r="F360" s="134"/>
      <c r="G360" s="136"/>
    </row>
    <row r="361" spans="1:7" x14ac:dyDescent="0.25">
      <c r="A361" s="123" t="s">
        <v>927</v>
      </c>
      <c r="B361" s="144" t="s">
        <v>928</v>
      </c>
      <c r="C361" s="155" t="s">
        <v>84</v>
      </c>
      <c r="G361" s="123"/>
    </row>
    <row r="362" spans="1:7" x14ac:dyDescent="0.25">
      <c r="A362" s="123" t="s">
        <v>929</v>
      </c>
      <c r="B362" s="144" t="s">
        <v>930</v>
      </c>
      <c r="C362" s="155" t="s">
        <v>84</v>
      </c>
      <c r="G362" s="123"/>
    </row>
    <row r="363" spans="1:7" x14ac:dyDescent="0.25">
      <c r="A363" s="123" t="s">
        <v>931</v>
      </c>
      <c r="B363" s="144" t="s">
        <v>932</v>
      </c>
      <c r="C363" s="155" t="s">
        <v>84</v>
      </c>
      <c r="G363" s="123"/>
    </row>
    <row r="364" spans="1:7" x14ac:dyDescent="0.25">
      <c r="A364" s="123" t="s">
        <v>933</v>
      </c>
      <c r="B364" s="144" t="s">
        <v>934</v>
      </c>
      <c r="C364" s="155" t="s">
        <v>84</v>
      </c>
      <c r="G364" s="123"/>
    </row>
    <row r="365" spans="1:7" x14ac:dyDescent="0.25">
      <c r="A365" s="123" t="s">
        <v>935</v>
      </c>
      <c r="B365" s="144" t="s">
        <v>936</v>
      </c>
      <c r="C365" s="155" t="s">
        <v>84</v>
      </c>
      <c r="G365" s="123"/>
    </row>
    <row r="366" spans="1:7" x14ac:dyDescent="0.25">
      <c r="A366" s="123" t="s">
        <v>937</v>
      </c>
      <c r="B366" s="144" t="s">
        <v>938</v>
      </c>
      <c r="C366" s="155" t="s">
        <v>84</v>
      </c>
      <c r="G366" s="123"/>
    </row>
    <row r="367" spans="1:7" x14ac:dyDescent="0.25">
      <c r="A367" s="123" t="s">
        <v>939</v>
      </c>
      <c r="B367" s="144" t="s">
        <v>940</v>
      </c>
      <c r="C367" s="155" t="s">
        <v>84</v>
      </c>
      <c r="G367" s="123"/>
    </row>
    <row r="368" spans="1:7" x14ac:dyDescent="0.25">
      <c r="A368" s="123" t="s">
        <v>941</v>
      </c>
      <c r="B368" s="144" t="s">
        <v>942</v>
      </c>
      <c r="C368" s="155" t="s">
        <v>84</v>
      </c>
      <c r="G368" s="123"/>
    </row>
    <row r="369" spans="1:7" x14ac:dyDescent="0.25">
      <c r="A369" s="123" t="s">
        <v>943</v>
      </c>
      <c r="B369" s="144" t="s">
        <v>944</v>
      </c>
      <c r="C369" s="155" t="s">
        <v>84</v>
      </c>
      <c r="G369" s="123"/>
    </row>
    <row r="370" spans="1:7" x14ac:dyDescent="0.25">
      <c r="A370" s="123" t="s">
        <v>945</v>
      </c>
      <c r="B370" s="144" t="s">
        <v>147</v>
      </c>
      <c r="C370" s="155" t="s">
        <v>84</v>
      </c>
      <c r="G370" s="123"/>
    </row>
    <row r="371" spans="1:7" outlineLevel="1" x14ac:dyDescent="0.25">
      <c r="A371" s="123" t="s">
        <v>946</v>
      </c>
      <c r="B371" s="140" t="s">
        <v>947</v>
      </c>
      <c r="C371" s="155"/>
      <c r="G371" s="123"/>
    </row>
    <row r="372" spans="1:7" outlineLevel="1" x14ac:dyDescent="0.25">
      <c r="A372" s="123" t="s">
        <v>948</v>
      </c>
      <c r="B372" s="140" t="s">
        <v>151</v>
      </c>
      <c r="C372" s="155"/>
      <c r="G372" s="123"/>
    </row>
    <row r="373" spans="1:7" outlineLevel="1" x14ac:dyDescent="0.25">
      <c r="A373" s="123" t="s">
        <v>949</v>
      </c>
      <c r="B373" s="140" t="s">
        <v>151</v>
      </c>
      <c r="C373" s="155"/>
      <c r="G373" s="123"/>
    </row>
    <row r="374" spans="1:7" outlineLevel="1" x14ac:dyDescent="0.25">
      <c r="A374" s="123" t="s">
        <v>950</v>
      </c>
      <c r="B374" s="140" t="s">
        <v>151</v>
      </c>
      <c r="C374" s="155"/>
      <c r="G374" s="123"/>
    </row>
    <row r="375" spans="1:7" outlineLevel="1" x14ac:dyDescent="0.25">
      <c r="A375" s="123" t="s">
        <v>951</v>
      </c>
      <c r="B375" s="140" t="s">
        <v>151</v>
      </c>
      <c r="C375" s="155"/>
      <c r="G375" s="123"/>
    </row>
    <row r="376" spans="1:7" outlineLevel="1" x14ac:dyDescent="0.25">
      <c r="A376" s="123" t="s">
        <v>952</v>
      </c>
      <c r="B376" s="140" t="s">
        <v>151</v>
      </c>
      <c r="C376" s="155"/>
      <c r="G376" s="123"/>
    </row>
    <row r="377" spans="1:7" outlineLevel="1" x14ac:dyDescent="0.25">
      <c r="A377" s="123" t="s">
        <v>953</v>
      </c>
      <c r="B377" s="140" t="s">
        <v>151</v>
      </c>
      <c r="C377" s="155"/>
      <c r="G377" s="123"/>
    </row>
    <row r="378" spans="1:7" outlineLevel="1" x14ac:dyDescent="0.25">
      <c r="A378" s="123" t="s">
        <v>954</v>
      </c>
      <c r="B378" s="140" t="s">
        <v>151</v>
      </c>
      <c r="C378" s="155"/>
      <c r="G378" s="123"/>
    </row>
    <row r="379" spans="1:7" outlineLevel="1" x14ac:dyDescent="0.25">
      <c r="A379" s="123" t="s">
        <v>955</v>
      </c>
      <c r="B379" s="140" t="s">
        <v>151</v>
      </c>
      <c r="C379" s="155"/>
      <c r="G379" s="123"/>
    </row>
    <row r="380" spans="1:7" outlineLevel="1" x14ac:dyDescent="0.25">
      <c r="A380" s="123" t="s">
        <v>956</v>
      </c>
      <c r="B380" s="140" t="s">
        <v>151</v>
      </c>
      <c r="C380" s="155"/>
      <c r="G380" s="123"/>
    </row>
    <row r="381" spans="1:7" outlineLevel="1" x14ac:dyDescent="0.25">
      <c r="A381" s="123" t="s">
        <v>957</v>
      </c>
      <c r="B381" s="140" t="s">
        <v>151</v>
      </c>
      <c r="C381" s="155"/>
      <c r="G381" s="123"/>
    </row>
    <row r="382" spans="1:7" outlineLevel="1" x14ac:dyDescent="0.25">
      <c r="A382" s="123" t="s">
        <v>958</v>
      </c>
      <c r="B382" s="140" t="s">
        <v>151</v>
      </c>
      <c r="C382" s="155"/>
    </row>
    <row r="383" spans="1:7" outlineLevel="1" x14ac:dyDescent="0.25">
      <c r="A383" s="123" t="s">
        <v>959</v>
      </c>
      <c r="B383" s="140" t="s">
        <v>151</v>
      </c>
      <c r="C383" s="155"/>
    </row>
    <row r="384" spans="1:7" outlineLevel="1" x14ac:dyDescent="0.25">
      <c r="A384" s="123" t="s">
        <v>960</v>
      </c>
      <c r="B384" s="140" t="s">
        <v>151</v>
      </c>
      <c r="C384" s="155"/>
    </row>
    <row r="385" spans="1:7" outlineLevel="1" x14ac:dyDescent="0.25">
      <c r="A385" s="123" t="s">
        <v>961</v>
      </c>
      <c r="B385" s="140" t="s">
        <v>151</v>
      </c>
      <c r="C385" s="155"/>
      <c r="D385" s="119"/>
      <c r="E385" s="119"/>
      <c r="F385" s="119"/>
      <c r="G385" s="119"/>
    </row>
    <row r="386" spans="1:7" outlineLevel="1" x14ac:dyDescent="0.25">
      <c r="A386" s="123" t="s">
        <v>962</v>
      </c>
      <c r="B386" s="140" t="s">
        <v>151</v>
      </c>
      <c r="C386" s="155"/>
      <c r="D386" s="119"/>
      <c r="E386" s="119"/>
      <c r="F386" s="119"/>
      <c r="G386" s="119"/>
    </row>
    <row r="387" spans="1:7" outlineLevel="1" x14ac:dyDescent="0.25">
      <c r="A387" s="123" t="s">
        <v>963</v>
      </c>
      <c r="B387" s="140" t="s">
        <v>151</v>
      </c>
      <c r="C387" s="155"/>
      <c r="D387" s="119"/>
      <c r="E387" s="119"/>
      <c r="F387" s="119"/>
      <c r="G387" s="119"/>
    </row>
    <row r="388" spans="1:7" x14ac:dyDescent="0.25">
      <c r="C388" s="155"/>
      <c r="D388" s="119"/>
      <c r="E388" s="119"/>
      <c r="F388" s="119"/>
      <c r="G388" s="119"/>
    </row>
    <row r="389" spans="1:7" x14ac:dyDescent="0.25">
      <c r="C389" s="155"/>
      <c r="D389" s="119"/>
      <c r="E389" s="119"/>
      <c r="F389" s="119"/>
      <c r="G389" s="119"/>
    </row>
    <row r="390" spans="1:7" x14ac:dyDescent="0.25">
      <c r="C390" s="155"/>
      <c r="D390" s="119"/>
      <c r="E390" s="119"/>
      <c r="F390" s="119"/>
      <c r="G390" s="119"/>
    </row>
    <row r="391" spans="1:7" x14ac:dyDescent="0.25">
      <c r="C391" s="155"/>
      <c r="D391" s="119"/>
      <c r="E391" s="119"/>
      <c r="F391" s="119"/>
      <c r="G391" s="119"/>
    </row>
    <row r="392" spans="1:7" x14ac:dyDescent="0.25">
      <c r="C392" s="155"/>
      <c r="D392" s="119"/>
      <c r="E392" s="119"/>
      <c r="F392" s="119"/>
      <c r="G392" s="119"/>
    </row>
    <row r="393" spans="1:7" x14ac:dyDescent="0.25">
      <c r="C393" s="155"/>
      <c r="D393" s="119"/>
      <c r="E393" s="119"/>
      <c r="F393" s="119"/>
      <c r="G393" s="119"/>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E36E00"/>
  </sheetPr>
  <dimension ref="A1:N179"/>
  <sheetViews>
    <sheetView zoomScale="80" zoomScaleNormal="80" workbookViewId="0">
      <selection activeCell="B113" sqref="B113"/>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7" width="40.7109375" style="66" customWidth="1"/>
    <col min="8" max="8" width="7.28515625" style="66" customWidth="1"/>
    <col min="9" max="9" width="71.85546875" style="66" customWidth="1"/>
    <col min="10" max="11" width="47.7109375" style="66" customWidth="1"/>
    <col min="12" max="12" width="7.28515625" style="66" customWidth="1"/>
    <col min="13" max="14" width="25.7109375" style="66" customWidth="1"/>
    <col min="15" max="16384" width="8.85546875" style="96"/>
  </cols>
  <sheetData>
    <row r="1" spans="1:14" ht="31.5" x14ac:dyDescent="0.25">
      <c r="A1" s="376" t="s">
        <v>964</v>
      </c>
      <c r="B1" s="376"/>
      <c r="F1" s="168" t="s">
        <v>1611</v>
      </c>
      <c r="I1" s="398"/>
    </row>
    <row r="2" spans="1:14" ht="15.75" thickBot="1" x14ac:dyDescent="0.3">
      <c r="H2" s="394"/>
    </row>
    <row r="3" spans="1:14" ht="19.5" thickBot="1" x14ac:dyDescent="0.3">
      <c r="A3" s="378"/>
      <c r="B3" s="68" t="s">
        <v>72</v>
      </c>
      <c r="C3" s="69" t="s">
        <v>2391</v>
      </c>
      <c r="D3" s="378"/>
      <c r="E3" s="378"/>
      <c r="F3" s="378"/>
      <c r="G3" s="378"/>
      <c r="H3" s="394"/>
    </row>
    <row r="4" spans="1:14" ht="15.75" thickBot="1" x14ac:dyDescent="0.3">
      <c r="H4" s="394"/>
    </row>
    <row r="5" spans="1:14" ht="18.75" x14ac:dyDescent="0.25">
      <c r="B5" s="71" t="s">
        <v>965</v>
      </c>
      <c r="C5" s="379"/>
      <c r="E5" s="72"/>
      <c r="F5" s="72"/>
      <c r="H5" s="394"/>
    </row>
    <row r="6" spans="1:14" ht="15.75" thickBot="1" x14ac:dyDescent="0.3">
      <c r="B6" s="383" t="s">
        <v>966</v>
      </c>
      <c r="H6" s="394"/>
    </row>
    <row r="7" spans="1:14" s="399" customFormat="1" x14ac:dyDescent="0.25">
      <c r="A7" s="66"/>
      <c r="B7" s="88"/>
      <c r="C7" s="66"/>
      <c r="D7" s="66"/>
      <c r="E7" s="66"/>
      <c r="F7" s="66"/>
      <c r="G7" s="66"/>
      <c r="H7" s="394"/>
      <c r="I7" s="66"/>
      <c r="J7" s="66"/>
      <c r="K7" s="66"/>
      <c r="L7" s="66"/>
      <c r="M7" s="66"/>
      <c r="N7" s="66"/>
    </row>
    <row r="8" spans="1:14" s="435" customFormat="1" ht="37.5" x14ac:dyDescent="0.25">
      <c r="A8" s="76" t="s">
        <v>82</v>
      </c>
      <c r="B8" s="76" t="s">
        <v>966</v>
      </c>
      <c r="C8" s="432"/>
      <c r="D8" s="432"/>
      <c r="E8" s="432"/>
      <c r="F8" s="432"/>
      <c r="G8" s="433"/>
      <c r="H8" s="436"/>
      <c r="I8" s="437"/>
      <c r="J8" s="438"/>
      <c r="K8" s="438"/>
      <c r="L8" s="438"/>
      <c r="M8" s="438"/>
      <c r="N8" s="434"/>
    </row>
    <row r="9" spans="1:14" ht="15" customHeight="1" x14ac:dyDescent="0.25">
      <c r="A9" s="83"/>
      <c r="B9" s="84" t="s">
        <v>967</v>
      </c>
      <c r="C9" s="83"/>
      <c r="D9" s="83"/>
      <c r="E9" s="83"/>
      <c r="F9" s="83"/>
      <c r="G9" s="83"/>
      <c r="H9" s="394"/>
      <c r="I9" s="81"/>
      <c r="J9" s="79"/>
      <c r="K9" s="79"/>
      <c r="L9" s="79"/>
      <c r="M9" s="79"/>
      <c r="N9" s="79"/>
    </row>
    <row r="10" spans="1:14" x14ac:dyDescent="0.25">
      <c r="A10" s="66" t="s">
        <v>968</v>
      </c>
      <c r="B10" s="66" t="s">
        <v>969</v>
      </c>
      <c r="C10" s="164">
        <v>7097</v>
      </c>
      <c r="E10" s="81"/>
      <c r="F10" s="81"/>
      <c r="H10" s="394"/>
      <c r="I10" s="81"/>
      <c r="L10" s="81"/>
      <c r="M10" s="81"/>
    </row>
    <row r="11" spans="1:14" outlineLevel="1" x14ac:dyDescent="0.25">
      <c r="A11" s="66" t="s">
        <v>970</v>
      </c>
      <c r="B11" s="93" t="s">
        <v>558</v>
      </c>
      <c r="C11" s="164">
        <v>2809</v>
      </c>
      <c r="E11" s="81"/>
      <c r="F11" s="81"/>
      <c r="H11" s="394"/>
      <c r="I11" s="81"/>
      <c r="L11" s="81"/>
      <c r="M11" s="81"/>
    </row>
    <row r="12" spans="1:14" outlineLevel="1" x14ac:dyDescent="0.25">
      <c r="A12" s="66" t="s">
        <v>971</v>
      </c>
      <c r="B12" s="93" t="s">
        <v>560</v>
      </c>
      <c r="C12" s="164"/>
      <c r="E12" s="81"/>
      <c r="F12" s="81"/>
      <c r="H12" s="394"/>
      <c r="I12" s="81"/>
      <c r="L12" s="81"/>
      <c r="M12" s="81"/>
    </row>
    <row r="13" spans="1:14" outlineLevel="1" x14ac:dyDescent="0.25">
      <c r="A13" s="66" t="s">
        <v>972</v>
      </c>
      <c r="E13" s="81"/>
      <c r="F13" s="81"/>
      <c r="H13" s="394"/>
      <c r="I13" s="81"/>
      <c r="L13" s="81"/>
      <c r="M13" s="81"/>
    </row>
    <row r="14" spans="1:14" outlineLevel="1" x14ac:dyDescent="0.25">
      <c r="A14" s="66" t="s">
        <v>973</v>
      </c>
      <c r="E14" s="81"/>
      <c r="F14" s="81"/>
      <c r="H14" s="394"/>
      <c r="I14" s="81"/>
      <c r="L14" s="81"/>
      <c r="M14" s="81"/>
    </row>
    <row r="15" spans="1:14" outlineLevel="1" x14ac:dyDescent="0.25">
      <c r="A15" s="66" t="s">
        <v>974</v>
      </c>
      <c r="E15" s="81"/>
      <c r="F15" s="81"/>
      <c r="H15" s="394"/>
      <c r="I15" s="81"/>
      <c r="L15" s="81"/>
      <c r="M15" s="81"/>
    </row>
    <row r="16" spans="1:14" outlineLevel="1" x14ac:dyDescent="0.25">
      <c r="A16" s="66" t="s">
        <v>975</v>
      </c>
      <c r="E16" s="81"/>
      <c r="F16" s="81"/>
      <c r="H16" s="394"/>
      <c r="I16" s="81"/>
      <c r="L16" s="81"/>
      <c r="M16" s="81"/>
    </row>
    <row r="17" spans="1:14" outlineLevel="1" x14ac:dyDescent="0.25">
      <c r="A17" s="66" t="s">
        <v>976</v>
      </c>
      <c r="E17" s="81"/>
      <c r="F17" s="81"/>
      <c r="H17" s="394"/>
      <c r="I17" s="81"/>
      <c r="L17" s="81"/>
      <c r="M17" s="81"/>
    </row>
    <row r="18" spans="1:14" x14ac:dyDescent="0.25">
      <c r="A18" s="83"/>
      <c r="B18" s="83" t="s">
        <v>977</v>
      </c>
      <c r="C18" s="83" t="s">
        <v>736</v>
      </c>
      <c r="D18" s="83" t="s">
        <v>978</v>
      </c>
      <c r="E18" s="83"/>
      <c r="F18" s="83" t="s">
        <v>979</v>
      </c>
      <c r="G18" s="83" t="s">
        <v>980</v>
      </c>
      <c r="H18" s="394"/>
      <c r="I18" s="103"/>
      <c r="J18" s="79"/>
      <c r="K18" s="79"/>
      <c r="L18" s="72"/>
      <c r="M18" s="79"/>
      <c r="N18" s="79"/>
    </row>
    <row r="19" spans="1:14" x14ac:dyDescent="0.25">
      <c r="A19" s="66" t="s">
        <v>981</v>
      </c>
      <c r="B19" s="66" t="s">
        <v>982</v>
      </c>
      <c r="C19" s="163">
        <f>C37/D19*1000</f>
        <v>1605.343663519797</v>
      </c>
      <c r="D19" s="79">
        <f>C10</f>
        <v>7097</v>
      </c>
      <c r="E19" s="79"/>
      <c r="F19" s="79"/>
      <c r="G19" s="79"/>
      <c r="H19" s="394"/>
      <c r="I19" s="81"/>
      <c r="L19" s="79"/>
      <c r="M19" s="79"/>
      <c r="N19" s="79"/>
    </row>
    <row r="20" spans="1:14" x14ac:dyDescent="0.25">
      <c r="A20" s="79"/>
      <c r="B20" s="103"/>
      <c r="C20" s="79"/>
      <c r="D20" s="79"/>
      <c r="E20" s="79"/>
      <c r="F20" s="79"/>
      <c r="G20" s="79"/>
      <c r="H20" s="394"/>
      <c r="I20" s="103"/>
      <c r="J20" s="79"/>
      <c r="K20" s="79"/>
      <c r="L20" s="79"/>
      <c r="M20" s="79"/>
      <c r="N20" s="79"/>
    </row>
    <row r="21" spans="1:14" x14ac:dyDescent="0.25">
      <c r="B21" s="66" t="s">
        <v>741</v>
      </c>
      <c r="C21" s="79"/>
      <c r="D21" s="79"/>
      <c r="E21" s="79"/>
      <c r="F21" s="79"/>
      <c r="G21" s="79"/>
      <c r="H21" s="394"/>
      <c r="I21" s="81"/>
      <c r="J21" s="79"/>
      <c r="K21" s="79"/>
      <c r="L21" s="79"/>
      <c r="M21" s="79"/>
      <c r="N21" s="79"/>
    </row>
    <row r="22" spans="1:14" x14ac:dyDescent="0.25">
      <c r="A22" s="66" t="s">
        <v>983</v>
      </c>
      <c r="B22" s="81" t="s">
        <v>2398</v>
      </c>
      <c r="C22" s="163">
        <v>3004.78775</v>
      </c>
      <c r="D22" s="164" t="s">
        <v>1397</v>
      </c>
      <c r="E22" s="81"/>
      <c r="F22" s="176">
        <f>IF($C$37=0,"",IF(C22="[for completion]","",C22/$C$37))</f>
        <v>0.26373694829221017</v>
      </c>
      <c r="G22" s="176" t="str">
        <f>IF($D$37=0,"",IF(D22="[for completion]","",D22/$D$37))</f>
        <v/>
      </c>
      <c r="H22" s="394"/>
      <c r="I22" s="81"/>
      <c r="L22" s="81"/>
      <c r="M22" s="90"/>
      <c r="N22" s="90"/>
    </row>
    <row r="23" spans="1:14" x14ac:dyDescent="0.25">
      <c r="A23" s="66" t="s">
        <v>984</v>
      </c>
      <c r="B23" s="81" t="s">
        <v>2399</v>
      </c>
      <c r="C23" s="163">
        <v>3100.4115000000002</v>
      </c>
      <c r="D23" s="164" t="s">
        <v>1397</v>
      </c>
      <c r="E23" s="81"/>
      <c r="F23" s="176">
        <f t="shared" ref="F23:F36" si="0">IF($C$37=0,"",IF(C23="[for completion]","",C23/$C$37))</f>
        <v>0.27213005892348763</v>
      </c>
      <c r="G23" s="176" t="str">
        <f t="shared" ref="G23:G36" si="1">IF($D$37=0,"",IF(D23="[for completion]","",D23/$D$37))</f>
        <v/>
      </c>
      <c r="H23" s="394"/>
      <c r="I23" s="81"/>
      <c r="L23" s="81"/>
      <c r="M23" s="90"/>
      <c r="N23" s="90"/>
    </row>
    <row r="24" spans="1:14" x14ac:dyDescent="0.25">
      <c r="A24" s="66" t="s">
        <v>985</v>
      </c>
      <c r="B24" s="81" t="s">
        <v>2400</v>
      </c>
      <c r="C24" s="163">
        <v>5287.9247300000006</v>
      </c>
      <c r="D24" s="164" t="s">
        <v>1397</v>
      </c>
      <c r="F24" s="176">
        <f t="shared" si="0"/>
        <v>0.4641329927843022</v>
      </c>
      <c r="G24" s="176" t="str">
        <f t="shared" si="1"/>
        <v/>
      </c>
      <c r="H24" s="394"/>
      <c r="I24" s="81"/>
      <c r="M24" s="90"/>
      <c r="N24" s="90"/>
    </row>
    <row r="25" spans="1:14" x14ac:dyDescent="0.25">
      <c r="A25" s="66" t="s">
        <v>986</v>
      </c>
      <c r="B25" s="81" t="s">
        <v>658</v>
      </c>
      <c r="C25" s="163" t="s">
        <v>84</v>
      </c>
      <c r="D25" s="164" t="s">
        <v>84</v>
      </c>
      <c r="E25" s="97"/>
      <c r="F25" s="176" t="str">
        <f t="shared" si="0"/>
        <v/>
      </c>
      <c r="G25" s="176" t="str">
        <f t="shared" si="1"/>
        <v/>
      </c>
      <c r="H25" s="394"/>
      <c r="I25" s="81"/>
      <c r="L25" s="97"/>
      <c r="M25" s="90"/>
      <c r="N25" s="90"/>
    </row>
    <row r="26" spans="1:14" x14ac:dyDescent="0.25">
      <c r="A26" s="66" t="s">
        <v>987</v>
      </c>
      <c r="B26" s="81" t="s">
        <v>658</v>
      </c>
      <c r="C26" s="163" t="s">
        <v>84</v>
      </c>
      <c r="D26" s="164" t="s">
        <v>84</v>
      </c>
      <c r="E26" s="97"/>
      <c r="F26" s="176" t="str">
        <f t="shared" si="0"/>
        <v/>
      </c>
      <c r="G26" s="176" t="str">
        <f t="shared" si="1"/>
        <v/>
      </c>
      <c r="H26" s="394"/>
      <c r="I26" s="81"/>
      <c r="L26" s="97"/>
      <c r="M26" s="90"/>
      <c r="N26" s="90"/>
    </row>
    <row r="27" spans="1:14" x14ac:dyDescent="0.25">
      <c r="A27" s="66" t="s">
        <v>988</v>
      </c>
      <c r="B27" s="81" t="s">
        <v>658</v>
      </c>
      <c r="C27" s="163" t="s">
        <v>84</v>
      </c>
      <c r="D27" s="164" t="s">
        <v>84</v>
      </c>
      <c r="E27" s="97"/>
      <c r="F27" s="176" t="str">
        <f t="shared" si="0"/>
        <v/>
      </c>
      <c r="G27" s="176" t="str">
        <f t="shared" si="1"/>
        <v/>
      </c>
      <c r="H27" s="394"/>
      <c r="I27" s="81"/>
      <c r="L27" s="97"/>
      <c r="M27" s="90"/>
      <c r="N27" s="90"/>
    </row>
    <row r="28" spans="1:14" x14ac:dyDescent="0.25">
      <c r="A28" s="66" t="s">
        <v>989</v>
      </c>
      <c r="B28" s="81" t="s">
        <v>658</v>
      </c>
      <c r="C28" s="163" t="s">
        <v>84</v>
      </c>
      <c r="D28" s="164" t="s">
        <v>84</v>
      </c>
      <c r="E28" s="97"/>
      <c r="F28" s="176" t="str">
        <f t="shared" si="0"/>
        <v/>
      </c>
      <c r="G28" s="176" t="str">
        <f t="shared" si="1"/>
        <v/>
      </c>
      <c r="H28" s="394"/>
      <c r="I28" s="81"/>
      <c r="L28" s="97"/>
      <c r="M28" s="90"/>
      <c r="N28" s="90"/>
    </row>
    <row r="29" spans="1:14" x14ac:dyDescent="0.25">
      <c r="A29" s="66" t="s">
        <v>990</v>
      </c>
      <c r="B29" s="81" t="s">
        <v>658</v>
      </c>
      <c r="C29" s="163" t="s">
        <v>84</v>
      </c>
      <c r="D29" s="164" t="s">
        <v>84</v>
      </c>
      <c r="E29" s="97"/>
      <c r="F29" s="176" t="str">
        <f t="shared" si="0"/>
        <v/>
      </c>
      <c r="G29" s="176" t="str">
        <f t="shared" si="1"/>
        <v/>
      </c>
      <c r="H29" s="394"/>
      <c r="I29" s="81"/>
      <c r="L29" s="97"/>
      <c r="M29" s="90"/>
      <c r="N29" s="90"/>
    </row>
    <row r="30" spans="1:14" x14ac:dyDescent="0.25">
      <c r="A30" s="66" t="s">
        <v>991</v>
      </c>
      <c r="B30" s="81" t="s">
        <v>658</v>
      </c>
      <c r="C30" s="163" t="s">
        <v>84</v>
      </c>
      <c r="D30" s="164" t="s">
        <v>84</v>
      </c>
      <c r="E30" s="97"/>
      <c r="F30" s="176" t="str">
        <f t="shared" si="0"/>
        <v/>
      </c>
      <c r="G30" s="176" t="str">
        <f t="shared" si="1"/>
        <v/>
      </c>
      <c r="H30" s="394"/>
      <c r="I30" s="81"/>
      <c r="L30" s="97"/>
      <c r="M30" s="90"/>
      <c r="N30" s="90"/>
    </row>
    <row r="31" spans="1:14" x14ac:dyDescent="0.25">
      <c r="A31" s="66" t="s">
        <v>992</v>
      </c>
      <c r="B31" s="81" t="s">
        <v>658</v>
      </c>
      <c r="C31" s="163" t="s">
        <v>84</v>
      </c>
      <c r="D31" s="164" t="s">
        <v>84</v>
      </c>
      <c r="E31" s="97"/>
      <c r="F31" s="176" t="str">
        <f t="shared" si="0"/>
        <v/>
      </c>
      <c r="G31" s="176" t="str">
        <f t="shared" si="1"/>
        <v/>
      </c>
      <c r="H31" s="394"/>
      <c r="I31" s="81"/>
      <c r="L31" s="97"/>
      <c r="M31" s="90"/>
      <c r="N31" s="90"/>
    </row>
    <row r="32" spans="1:14" x14ac:dyDescent="0.25">
      <c r="A32" s="66" t="s">
        <v>993</v>
      </c>
      <c r="B32" s="81" t="s">
        <v>658</v>
      </c>
      <c r="C32" s="163" t="s">
        <v>84</v>
      </c>
      <c r="D32" s="164" t="s">
        <v>84</v>
      </c>
      <c r="E32" s="97"/>
      <c r="F32" s="176" t="str">
        <f t="shared" si="0"/>
        <v/>
      </c>
      <c r="G32" s="176" t="str">
        <f t="shared" si="1"/>
        <v/>
      </c>
      <c r="H32" s="394"/>
      <c r="I32" s="81"/>
      <c r="L32" s="97"/>
      <c r="M32" s="90"/>
      <c r="N32" s="90"/>
    </row>
    <row r="33" spans="1:14" x14ac:dyDescent="0.25">
      <c r="A33" s="66" t="s">
        <v>994</v>
      </c>
      <c r="B33" s="81" t="s">
        <v>658</v>
      </c>
      <c r="C33" s="163" t="s">
        <v>84</v>
      </c>
      <c r="D33" s="164" t="s">
        <v>84</v>
      </c>
      <c r="E33" s="97"/>
      <c r="F33" s="176" t="str">
        <f t="shared" si="0"/>
        <v/>
      </c>
      <c r="G33" s="176" t="str">
        <f t="shared" si="1"/>
        <v/>
      </c>
      <c r="H33" s="394"/>
      <c r="I33" s="81"/>
      <c r="L33" s="97"/>
      <c r="M33" s="90"/>
      <c r="N33" s="90"/>
    </row>
    <row r="34" spans="1:14" x14ac:dyDescent="0.25">
      <c r="A34" s="66" t="s">
        <v>995</v>
      </c>
      <c r="B34" s="81" t="s">
        <v>658</v>
      </c>
      <c r="C34" s="163" t="s">
        <v>84</v>
      </c>
      <c r="D34" s="164" t="s">
        <v>84</v>
      </c>
      <c r="E34" s="97"/>
      <c r="F34" s="176" t="str">
        <f t="shared" si="0"/>
        <v/>
      </c>
      <c r="G34" s="176" t="str">
        <f t="shared" si="1"/>
        <v/>
      </c>
      <c r="H34" s="394"/>
      <c r="I34" s="81"/>
      <c r="L34" s="97"/>
      <c r="M34" s="90"/>
      <c r="N34" s="90"/>
    </row>
    <row r="35" spans="1:14" x14ac:dyDescent="0.25">
      <c r="A35" s="66" t="s">
        <v>996</v>
      </c>
      <c r="B35" s="81" t="s">
        <v>658</v>
      </c>
      <c r="C35" s="163" t="s">
        <v>84</v>
      </c>
      <c r="D35" s="164" t="s">
        <v>84</v>
      </c>
      <c r="E35" s="97"/>
      <c r="F35" s="176" t="str">
        <f t="shared" si="0"/>
        <v/>
      </c>
      <c r="G35" s="176" t="str">
        <f t="shared" si="1"/>
        <v/>
      </c>
      <c r="H35" s="394"/>
      <c r="I35" s="81"/>
      <c r="L35" s="97"/>
      <c r="M35" s="90"/>
      <c r="N35" s="90"/>
    </row>
    <row r="36" spans="1:14" x14ac:dyDescent="0.25">
      <c r="A36" s="66" t="s">
        <v>997</v>
      </c>
      <c r="B36" s="81" t="s">
        <v>658</v>
      </c>
      <c r="C36" s="163" t="s">
        <v>84</v>
      </c>
      <c r="D36" s="164" t="s">
        <v>84</v>
      </c>
      <c r="E36" s="97"/>
      <c r="F36" s="176" t="str">
        <f t="shared" si="0"/>
        <v/>
      </c>
      <c r="G36" s="176" t="str">
        <f t="shared" si="1"/>
        <v/>
      </c>
      <c r="H36" s="394"/>
      <c r="I36" s="81"/>
      <c r="L36" s="97"/>
      <c r="M36" s="90"/>
      <c r="N36" s="90"/>
    </row>
    <row r="37" spans="1:14" x14ac:dyDescent="0.25">
      <c r="A37" s="66" t="s">
        <v>998</v>
      </c>
      <c r="B37" s="91" t="s">
        <v>149</v>
      </c>
      <c r="C37" s="165">
        <f>SUM(C22:C36)</f>
        <v>11393.12398</v>
      </c>
      <c r="D37" s="89">
        <f>SUM(D22:D36)</f>
        <v>0</v>
      </c>
      <c r="E37" s="97"/>
      <c r="F37" s="177">
        <f>SUM(F22:F36)</f>
        <v>1</v>
      </c>
      <c r="G37" s="177">
        <f>SUM(G22:G36)</f>
        <v>0</v>
      </c>
      <c r="H37" s="394"/>
      <c r="I37" s="91"/>
      <c r="J37" s="81"/>
      <c r="K37" s="81"/>
      <c r="L37" s="97"/>
      <c r="M37" s="92"/>
      <c r="N37" s="92"/>
    </row>
    <row r="38" spans="1:14" x14ac:dyDescent="0.25">
      <c r="A38" s="83"/>
      <c r="B38" s="84" t="s">
        <v>999</v>
      </c>
      <c r="C38" s="83" t="s">
        <v>114</v>
      </c>
      <c r="D38" s="83"/>
      <c r="E38" s="85"/>
      <c r="F38" s="83" t="s">
        <v>979</v>
      </c>
      <c r="G38" s="83"/>
      <c r="H38" s="394"/>
      <c r="I38" s="103"/>
      <c r="J38" s="79"/>
      <c r="K38" s="79"/>
      <c r="L38" s="72"/>
      <c r="M38" s="79"/>
      <c r="N38" s="79"/>
    </row>
    <row r="39" spans="1:14" x14ac:dyDescent="0.25">
      <c r="A39" s="66" t="s">
        <v>1000</v>
      </c>
      <c r="B39" s="81" t="s">
        <v>1001</v>
      </c>
      <c r="C39" s="163">
        <v>11027.612080000001</v>
      </c>
      <c r="E39" s="89"/>
      <c r="F39" s="176">
        <f>IF($C$42=0,"",IF(C39="[for completion]","",C39/$C$42))</f>
        <v>0.96791820218566604</v>
      </c>
      <c r="G39" s="89"/>
      <c r="H39" s="394"/>
      <c r="I39" s="81"/>
      <c r="L39" s="89"/>
      <c r="M39" s="90"/>
      <c r="N39" s="89"/>
    </row>
    <row r="40" spans="1:14" x14ac:dyDescent="0.25">
      <c r="A40" s="66" t="s">
        <v>1002</v>
      </c>
      <c r="B40" s="81" t="s">
        <v>1003</v>
      </c>
      <c r="C40" s="163">
        <v>365.51190000000003</v>
      </c>
      <c r="E40" s="89"/>
      <c r="F40" s="176">
        <f>IF($C$42=0,"",IF(C40="[for completion]","",C40/$C$42))</f>
        <v>3.2081797814333977E-2</v>
      </c>
      <c r="G40" s="89"/>
      <c r="H40" s="394"/>
      <c r="I40" s="81"/>
      <c r="L40" s="89"/>
      <c r="M40" s="90"/>
      <c r="N40" s="89"/>
    </row>
    <row r="41" spans="1:14" x14ac:dyDescent="0.25">
      <c r="A41" s="66" t="s">
        <v>1004</v>
      </c>
      <c r="B41" s="81" t="s">
        <v>147</v>
      </c>
      <c r="C41" s="163">
        <v>0</v>
      </c>
      <c r="E41" s="97"/>
      <c r="F41" s="176">
        <f>IF($C$42=0,"",IF(C41="[for completion]","",C41/$C$42))</f>
        <v>0</v>
      </c>
      <c r="G41" s="89"/>
      <c r="H41" s="394"/>
      <c r="I41" s="81"/>
      <c r="L41" s="97"/>
      <c r="M41" s="90"/>
      <c r="N41" s="89"/>
    </row>
    <row r="42" spans="1:14" x14ac:dyDescent="0.25">
      <c r="A42" s="66" t="s">
        <v>1005</v>
      </c>
      <c r="B42" s="91" t="s">
        <v>149</v>
      </c>
      <c r="C42" s="165">
        <f>SUM(C39:C41)</f>
        <v>11393.12398</v>
      </c>
      <c r="D42" s="81"/>
      <c r="E42" s="97"/>
      <c r="F42" s="177">
        <f>SUM(F39:F41)</f>
        <v>1</v>
      </c>
      <c r="G42" s="89"/>
      <c r="H42" s="394"/>
      <c r="I42" s="81"/>
      <c r="L42" s="97"/>
      <c r="M42" s="90"/>
      <c r="N42" s="89"/>
    </row>
    <row r="43" spans="1:14" outlineLevel="1" x14ac:dyDescent="0.25">
      <c r="A43" s="66" t="s">
        <v>1006</v>
      </c>
      <c r="B43" s="91"/>
      <c r="C43" s="81"/>
      <c r="D43" s="81"/>
      <c r="E43" s="97"/>
      <c r="F43" s="92"/>
      <c r="G43" s="89"/>
      <c r="H43" s="394"/>
      <c r="I43" s="81"/>
      <c r="L43" s="97"/>
      <c r="M43" s="90"/>
      <c r="N43" s="89"/>
    </row>
    <row r="44" spans="1:14" outlineLevel="1" x14ac:dyDescent="0.25">
      <c r="A44" s="66" t="s">
        <v>1007</v>
      </c>
      <c r="B44" s="91"/>
      <c r="C44" s="81"/>
      <c r="D44" s="81"/>
      <c r="E44" s="97"/>
      <c r="F44" s="92"/>
      <c r="G44" s="89"/>
      <c r="H44" s="394"/>
      <c r="I44" s="81"/>
      <c r="L44" s="97"/>
      <c r="M44" s="90"/>
      <c r="N44" s="89"/>
    </row>
    <row r="45" spans="1:14" outlineLevel="1" x14ac:dyDescent="0.25">
      <c r="A45" s="66" t="s">
        <v>1008</v>
      </c>
      <c r="B45" s="81"/>
      <c r="E45" s="97"/>
      <c r="F45" s="90"/>
      <c r="G45" s="89"/>
      <c r="H45" s="394"/>
      <c r="I45" s="81"/>
      <c r="L45" s="97"/>
      <c r="M45" s="90"/>
      <c r="N45" s="89"/>
    </row>
    <row r="46" spans="1:14" outlineLevel="1" x14ac:dyDescent="0.25">
      <c r="A46" s="66" t="s">
        <v>1009</v>
      </c>
      <c r="B46" s="81"/>
      <c r="E46" s="97"/>
      <c r="F46" s="90"/>
      <c r="G46" s="89"/>
      <c r="H46" s="394"/>
      <c r="I46" s="81"/>
      <c r="L46" s="97"/>
      <c r="M46" s="90"/>
      <c r="N46" s="89"/>
    </row>
    <row r="47" spans="1:14" outlineLevel="1" x14ac:dyDescent="0.25">
      <c r="A47" s="66" t="s">
        <v>1010</v>
      </c>
      <c r="B47" s="81"/>
      <c r="E47" s="97"/>
      <c r="F47" s="90"/>
      <c r="G47" s="89"/>
      <c r="H47" s="394"/>
      <c r="I47" s="81"/>
      <c r="L47" s="97"/>
      <c r="M47" s="90"/>
      <c r="N47" s="89"/>
    </row>
    <row r="48" spans="1:14" ht="15" customHeight="1" x14ac:dyDescent="0.25">
      <c r="A48" s="83"/>
      <c r="B48" s="84" t="s">
        <v>574</v>
      </c>
      <c r="C48" s="83" t="s">
        <v>979</v>
      </c>
      <c r="D48" s="83"/>
      <c r="E48" s="85"/>
      <c r="F48" s="83"/>
      <c r="G48" s="83"/>
      <c r="H48" s="394"/>
      <c r="I48" s="103"/>
      <c r="J48" s="79"/>
      <c r="K48" s="79"/>
      <c r="L48" s="72"/>
      <c r="M48" s="79"/>
      <c r="N48" s="79"/>
    </row>
    <row r="49" spans="1:9" x14ac:dyDescent="0.25">
      <c r="A49" s="66" t="s">
        <v>1011</v>
      </c>
      <c r="B49" s="102" t="s">
        <v>576</v>
      </c>
      <c r="C49" s="157">
        <f>SUM(C50:C77)</f>
        <v>0.99617321025757288</v>
      </c>
      <c r="H49" s="394"/>
      <c r="I49" s="72"/>
    </row>
    <row r="50" spans="1:9" x14ac:dyDescent="0.25">
      <c r="A50" s="66" t="s">
        <v>1012</v>
      </c>
      <c r="B50" s="66" t="s">
        <v>578</v>
      </c>
      <c r="C50" s="157">
        <v>6.6809445855424881E-3</v>
      </c>
      <c r="H50" s="394"/>
    </row>
    <row r="51" spans="1:9" x14ac:dyDescent="0.25">
      <c r="A51" s="66" t="s">
        <v>1013</v>
      </c>
      <c r="B51" s="66" t="s">
        <v>580</v>
      </c>
      <c r="C51" s="157">
        <v>6.9432141793724193E-3</v>
      </c>
      <c r="H51" s="394"/>
    </row>
    <row r="52" spans="1:9" x14ac:dyDescent="0.25">
      <c r="A52" s="66" t="s">
        <v>1014</v>
      </c>
      <c r="B52" s="66" t="s">
        <v>582</v>
      </c>
      <c r="C52" s="157">
        <v>0</v>
      </c>
      <c r="H52" s="394"/>
    </row>
    <row r="53" spans="1:9" x14ac:dyDescent="0.25">
      <c r="A53" s="66" t="s">
        <v>1015</v>
      </c>
      <c r="B53" s="66" t="s">
        <v>584</v>
      </c>
      <c r="C53" s="157" t="s">
        <v>1397</v>
      </c>
      <c r="H53" s="394"/>
    </row>
    <row r="54" spans="1:9" x14ac:dyDescent="0.25">
      <c r="A54" s="66" t="s">
        <v>1016</v>
      </c>
      <c r="B54" s="66" t="s">
        <v>586</v>
      </c>
      <c r="C54" s="157">
        <v>0</v>
      </c>
      <c r="H54" s="394"/>
    </row>
    <row r="55" spans="1:9" x14ac:dyDescent="0.25">
      <c r="A55" s="66" t="s">
        <v>1017</v>
      </c>
      <c r="B55" s="66" t="s">
        <v>588</v>
      </c>
      <c r="C55" s="157">
        <v>0</v>
      </c>
      <c r="H55" s="394"/>
    </row>
    <row r="56" spans="1:9" x14ac:dyDescent="0.25">
      <c r="A56" s="66" t="s">
        <v>1018</v>
      </c>
      <c r="B56" s="66" t="s">
        <v>590</v>
      </c>
      <c r="C56" s="157">
        <v>6.9352330496910679E-3</v>
      </c>
      <c r="H56" s="394"/>
    </row>
    <row r="57" spans="1:9" x14ac:dyDescent="0.25">
      <c r="A57" s="66" t="s">
        <v>1019</v>
      </c>
      <c r="B57" s="66" t="s">
        <v>592</v>
      </c>
      <c r="C57" s="157">
        <v>0</v>
      </c>
      <c r="H57" s="394"/>
    </row>
    <row r="58" spans="1:9" x14ac:dyDescent="0.25">
      <c r="A58" s="66" t="s">
        <v>1020</v>
      </c>
      <c r="B58" s="66" t="s">
        <v>594</v>
      </c>
      <c r="C58" s="157">
        <v>0</v>
      </c>
      <c r="H58" s="394"/>
    </row>
    <row r="59" spans="1:9" x14ac:dyDescent="0.25">
      <c r="A59" s="66" t="s">
        <v>1021</v>
      </c>
      <c r="B59" s="66" t="s">
        <v>596</v>
      </c>
      <c r="C59" s="157">
        <v>0</v>
      </c>
      <c r="H59" s="394"/>
    </row>
    <row r="60" spans="1:9" x14ac:dyDescent="0.25">
      <c r="A60" s="66" t="s">
        <v>1022</v>
      </c>
      <c r="B60" s="66" t="s">
        <v>598</v>
      </c>
      <c r="C60" s="157">
        <v>0.9447627831639015</v>
      </c>
      <c r="H60" s="394"/>
    </row>
    <row r="61" spans="1:9" x14ac:dyDescent="0.25">
      <c r="A61" s="66" t="s">
        <v>1023</v>
      </c>
      <c r="B61" s="66" t="s">
        <v>600</v>
      </c>
      <c r="C61" s="157">
        <v>0</v>
      </c>
      <c r="H61" s="394"/>
    </row>
    <row r="62" spans="1:9" x14ac:dyDescent="0.25">
      <c r="A62" s="66" t="s">
        <v>1024</v>
      </c>
      <c r="B62" s="66" t="s">
        <v>602</v>
      </c>
      <c r="C62" s="157">
        <v>9.2638507347903671E-4</v>
      </c>
      <c r="H62" s="394"/>
    </row>
    <row r="63" spans="1:9" x14ac:dyDescent="0.25">
      <c r="A63" s="66" t="s">
        <v>1025</v>
      </c>
      <c r="B63" s="66" t="s">
        <v>604</v>
      </c>
      <c r="C63" s="157">
        <v>0</v>
      </c>
      <c r="H63" s="394"/>
    </row>
    <row r="64" spans="1:9" x14ac:dyDescent="0.25">
      <c r="A64" s="66" t="s">
        <v>1026</v>
      </c>
      <c r="B64" s="66" t="s">
        <v>606</v>
      </c>
      <c r="C64" s="157">
        <v>0</v>
      </c>
      <c r="H64" s="394"/>
    </row>
    <row r="65" spans="1:9" x14ac:dyDescent="0.25">
      <c r="A65" s="66" t="s">
        <v>1027</v>
      </c>
      <c r="B65" s="66" t="s">
        <v>3</v>
      </c>
      <c r="C65" s="157">
        <v>1.930989255358305E-3</v>
      </c>
      <c r="H65" s="394"/>
    </row>
    <row r="66" spans="1:9" x14ac:dyDescent="0.25">
      <c r="A66" s="66" t="s">
        <v>1028</v>
      </c>
      <c r="B66" s="66" t="s">
        <v>609</v>
      </c>
      <c r="C66" s="157">
        <v>0</v>
      </c>
      <c r="H66" s="394"/>
    </row>
    <row r="67" spans="1:9" x14ac:dyDescent="0.25">
      <c r="A67" s="66" t="s">
        <v>1029</v>
      </c>
      <c r="B67" s="66" t="s">
        <v>611</v>
      </c>
      <c r="C67" s="157">
        <v>0</v>
      </c>
      <c r="H67" s="394"/>
    </row>
    <row r="68" spans="1:9" x14ac:dyDescent="0.25">
      <c r="A68" s="66" t="s">
        <v>1030</v>
      </c>
      <c r="B68" s="66" t="s">
        <v>613</v>
      </c>
      <c r="C68" s="157">
        <v>0</v>
      </c>
      <c r="H68" s="394"/>
    </row>
    <row r="69" spans="1:9" x14ac:dyDescent="0.25">
      <c r="A69" s="66" t="s">
        <v>1031</v>
      </c>
      <c r="B69" s="66" t="s">
        <v>615</v>
      </c>
      <c r="C69" s="157">
        <v>0</v>
      </c>
      <c r="H69" s="394"/>
    </row>
    <row r="70" spans="1:9" x14ac:dyDescent="0.25">
      <c r="A70" s="66" t="s">
        <v>1032</v>
      </c>
      <c r="B70" s="66" t="s">
        <v>617</v>
      </c>
      <c r="C70" s="157">
        <v>1.386801374302783E-2</v>
      </c>
      <c r="H70" s="394"/>
    </row>
    <row r="71" spans="1:9" x14ac:dyDescent="0.25">
      <c r="A71" s="66" t="s">
        <v>1033</v>
      </c>
      <c r="B71" s="66" t="s">
        <v>619</v>
      </c>
      <c r="C71" s="157">
        <v>0</v>
      </c>
      <c r="H71" s="394"/>
    </row>
    <row r="72" spans="1:9" x14ac:dyDescent="0.25">
      <c r="A72" s="66" t="s">
        <v>1034</v>
      </c>
      <c r="B72" s="66" t="s">
        <v>621</v>
      </c>
      <c r="C72" s="157">
        <v>0</v>
      </c>
      <c r="H72" s="394"/>
    </row>
    <row r="73" spans="1:9" x14ac:dyDescent="0.25">
      <c r="A73" s="66" t="s">
        <v>1035</v>
      </c>
      <c r="B73" s="66" t="s">
        <v>623</v>
      </c>
      <c r="C73" s="157">
        <v>0</v>
      </c>
      <c r="H73" s="394"/>
    </row>
    <row r="74" spans="1:9" x14ac:dyDescent="0.25">
      <c r="A74" s="66" t="s">
        <v>1036</v>
      </c>
      <c r="B74" s="66" t="s">
        <v>625</v>
      </c>
      <c r="C74" s="157">
        <v>1.755444777598459E-3</v>
      </c>
      <c r="H74" s="394"/>
    </row>
    <row r="75" spans="1:9" x14ac:dyDescent="0.25">
      <c r="A75" s="66" t="s">
        <v>1037</v>
      </c>
      <c r="B75" s="66" t="s">
        <v>627</v>
      </c>
      <c r="C75" s="157">
        <v>4.3886119439961492E-3</v>
      </c>
      <c r="H75" s="394"/>
    </row>
    <row r="76" spans="1:9" x14ac:dyDescent="0.25">
      <c r="A76" s="66" t="s">
        <v>1038</v>
      </c>
      <c r="B76" s="66" t="s">
        <v>6</v>
      </c>
      <c r="C76" s="157">
        <v>7.9815904856055161E-3</v>
      </c>
      <c r="H76" s="394"/>
    </row>
    <row r="77" spans="1:9" x14ac:dyDescent="0.25">
      <c r="A77" s="66" t="s">
        <v>1039</v>
      </c>
      <c r="B77" s="66" t="s">
        <v>630</v>
      </c>
      <c r="C77" s="157">
        <v>0</v>
      </c>
      <c r="H77" s="394"/>
    </row>
    <row r="78" spans="1:9" x14ac:dyDescent="0.25">
      <c r="A78" s="66" t="s">
        <v>1040</v>
      </c>
      <c r="B78" s="102" t="s">
        <v>319</v>
      </c>
      <c r="C78" s="157">
        <f>SUM(C79:C81)</f>
        <v>0</v>
      </c>
      <c r="H78" s="394"/>
      <c r="I78" s="72"/>
    </row>
    <row r="79" spans="1:9" x14ac:dyDescent="0.25">
      <c r="A79" s="66" t="s">
        <v>1041</v>
      </c>
      <c r="B79" s="66" t="s">
        <v>633</v>
      </c>
      <c r="C79" s="157">
        <v>0</v>
      </c>
      <c r="H79" s="394"/>
    </row>
    <row r="80" spans="1:9" x14ac:dyDescent="0.25">
      <c r="A80" s="66" t="s">
        <v>1042</v>
      </c>
      <c r="B80" s="66" t="s">
        <v>635</v>
      </c>
      <c r="C80" s="157">
        <v>0</v>
      </c>
      <c r="H80" s="394"/>
    </row>
    <row r="81" spans="1:9" x14ac:dyDescent="0.25">
      <c r="A81" s="66" t="s">
        <v>1043</v>
      </c>
      <c r="B81" s="66" t="s">
        <v>2</v>
      </c>
      <c r="C81" s="157">
        <v>0</v>
      </c>
      <c r="H81" s="394"/>
    </row>
    <row r="82" spans="1:9" x14ac:dyDescent="0.25">
      <c r="A82" s="66" t="s">
        <v>1044</v>
      </c>
      <c r="B82" s="102" t="s">
        <v>147</v>
      </c>
      <c r="C82" s="157">
        <f>SUM(C83:C92)</f>
        <v>3.8267897424272609E-3</v>
      </c>
      <c r="H82" s="394"/>
      <c r="I82" s="72"/>
    </row>
    <row r="83" spans="1:9" x14ac:dyDescent="0.25">
      <c r="A83" s="66" t="s">
        <v>1045</v>
      </c>
      <c r="B83" s="81" t="s">
        <v>321</v>
      </c>
      <c r="C83" s="157">
        <v>1.5595546948662469E-3</v>
      </c>
      <c r="H83" s="394"/>
      <c r="I83" s="81"/>
    </row>
    <row r="84" spans="1:9" x14ac:dyDescent="0.25">
      <c r="A84" s="66" t="s">
        <v>1046</v>
      </c>
      <c r="B84" s="81" t="s">
        <v>323</v>
      </c>
      <c r="C84" s="157" t="s">
        <v>1397</v>
      </c>
      <c r="H84" s="394"/>
      <c r="I84" s="81"/>
    </row>
    <row r="85" spans="1:9" x14ac:dyDescent="0.25">
      <c r="A85" s="66" t="s">
        <v>1047</v>
      </c>
      <c r="B85" s="81" t="s">
        <v>325</v>
      </c>
      <c r="C85" s="157" t="s">
        <v>1394</v>
      </c>
      <c r="H85" s="394"/>
      <c r="I85" s="81"/>
    </row>
    <row r="86" spans="1:9" x14ac:dyDescent="0.25">
      <c r="A86" s="66" t="s">
        <v>1048</v>
      </c>
      <c r="B86" s="81" t="s">
        <v>12</v>
      </c>
      <c r="C86" s="157">
        <v>0</v>
      </c>
      <c r="H86" s="394"/>
      <c r="I86" s="81"/>
    </row>
    <row r="87" spans="1:9" x14ac:dyDescent="0.25">
      <c r="A87" s="66" t="s">
        <v>1049</v>
      </c>
      <c r="B87" s="81" t="s">
        <v>328</v>
      </c>
      <c r="C87" s="157">
        <v>0</v>
      </c>
      <c r="H87" s="394"/>
      <c r="I87" s="81"/>
    </row>
    <row r="88" spans="1:9" x14ac:dyDescent="0.25">
      <c r="A88" s="66" t="s">
        <v>1050</v>
      </c>
      <c r="B88" s="81" t="s">
        <v>330</v>
      </c>
      <c r="C88" s="157" t="s">
        <v>1394</v>
      </c>
      <c r="H88" s="394"/>
      <c r="I88" s="81"/>
    </row>
    <row r="89" spans="1:9" x14ac:dyDescent="0.25">
      <c r="A89" s="66" t="s">
        <v>1051</v>
      </c>
      <c r="B89" s="81" t="s">
        <v>332</v>
      </c>
      <c r="C89" s="157" t="s">
        <v>1397</v>
      </c>
      <c r="H89" s="394"/>
      <c r="I89" s="81"/>
    </row>
    <row r="90" spans="1:9" x14ac:dyDescent="0.25">
      <c r="A90" s="66" t="s">
        <v>1052</v>
      </c>
      <c r="B90" s="81" t="s">
        <v>334</v>
      </c>
      <c r="C90" s="157" t="s">
        <v>1397</v>
      </c>
      <c r="H90" s="394"/>
      <c r="I90" s="81"/>
    </row>
    <row r="91" spans="1:9" x14ac:dyDescent="0.25">
      <c r="A91" s="66" t="s">
        <v>1053</v>
      </c>
      <c r="B91" s="81" t="s">
        <v>336</v>
      </c>
      <c r="C91" s="157">
        <v>2.267235047561014E-3</v>
      </c>
      <c r="H91" s="394"/>
      <c r="I91" s="81"/>
    </row>
    <row r="92" spans="1:9" x14ac:dyDescent="0.25">
      <c r="A92" s="66" t="s">
        <v>1054</v>
      </c>
      <c r="B92" s="81" t="s">
        <v>147</v>
      </c>
      <c r="C92" s="157">
        <v>0</v>
      </c>
      <c r="H92" s="394"/>
      <c r="I92" s="81"/>
    </row>
    <row r="93" spans="1:9" outlineLevel="1" x14ac:dyDescent="0.25">
      <c r="A93" s="66" t="s">
        <v>1055</v>
      </c>
      <c r="B93" s="93" t="s">
        <v>151</v>
      </c>
      <c r="C93" s="157"/>
      <c r="H93" s="394"/>
      <c r="I93" s="81"/>
    </row>
    <row r="94" spans="1:9" outlineLevel="1" x14ac:dyDescent="0.25">
      <c r="A94" s="66" t="s">
        <v>1056</v>
      </c>
      <c r="B94" s="93" t="s">
        <v>151</v>
      </c>
      <c r="C94" s="157"/>
      <c r="H94" s="394"/>
      <c r="I94" s="81"/>
    </row>
    <row r="95" spans="1:9" outlineLevel="1" x14ac:dyDescent="0.25">
      <c r="A95" s="66" t="s">
        <v>1057</v>
      </c>
      <c r="B95" s="93" t="s">
        <v>151</v>
      </c>
      <c r="C95" s="157"/>
      <c r="H95" s="394"/>
      <c r="I95" s="81"/>
    </row>
    <row r="96" spans="1:9" outlineLevel="1" x14ac:dyDescent="0.25">
      <c r="A96" s="66" t="s">
        <v>1058</v>
      </c>
      <c r="B96" s="93" t="s">
        <v>151</v>
      </c>
      <c r="C96" s="157"/>
      <c r="H96" s="394"/>
      <c r="I96" s="81"/>
    </row>
    <row r="97" spans="1:14" outlineLevel="1" x14ac:dyDescent="0.25">
      <c r="A97" s="66" t="s">
        <v>1059</v>
      </c>
      <c r="B97" s="93" t="s">
        <v>151</v>
      </c>
      <c r="C97" s="157"/>
      <c r="H97" s="394"/>
      <c r="I97" s="81"/>
    </row>
    <row r="98" spans="1:14" outlineLevel="1" x14ac:dyDescent="0.25">
      <c r="A98" s="66" t="s">
        <v>1060</v>
      </c>
      <c r="B98" s="93" t="s">
        <v>151</v>
      </c>
      <c r="C98" s="157"/>
      <c r="H98" s="394"/>
      <c r="I98" s="81"/>
    </row>
    <row r="99" spans="1:14" outlineLevel="1" x14ac:dyDescent="0.25">
      <c r="A99" s="66" t="s">
        <v>1061</v>
      </c>
      <c r="B99" s="93" t="s">
        <v>151</v>
      </c>
      <c r="C99" s="157"/>
      <c r="H99" s="394"/>
      <c r="I99" s="81"/>
    </row>
    <row r="100" spans="1:14" outlineLevel="1" x14ac:dyDescent="0.25">
      <c r="A100" s="66" t="s">
        <v>1062</v>
      </c>
      <c r="B100" s="93" t="s">
        <v>151</v>
      </c>
      <c r="C100" s="157"/>
      <c r="H100" s="394"/>
      <c r="I100" s="81"/>
    </row>
    <row r="101" spans="1:14" outlineLevel="1" x14ac:dyDescent="0.25">
      <c r="A101" s="66" t="s">
        <v>1063</v>
      </c>
      <c r="B101" s="93" t="s">
        <v>151</v>
      </c>
      <c r="C101" s="157"/>
      <c r="H101" s="394"/>
      <c r="I101" s="81"/>
    </row>
    <row r="102" spans="1:14" outlineLevel="1" x14ac:dyDescent="0.25">
      <c r="A102" s="66" t="s">
        <v>1064</v>
      </c>
      <c r="B102" s="93" t="s">
        <v>151</v>
      </c>
      <c r="C102" s="157"/>
      <c r="H102" s="394"/>
      <c r="I102" s="81"/>
    </row>
    <row r="103" spans="1:14" ht="15" customHeight="1" x14ac:dyDescent="0.25">
      <c r="A103" s="83"/>
      <c r="B103" s="170" t="s">
        <v>1597</v>
      </c>
      <c r="C103" s="158" t="s">
        <v>979</v>
      </c>
      <c r="D103" s="83"/>
      <c r="E103" s="85"/>
      <c r="F103" s="83"/>
      <c r="G103" s="83"/>
      <c r="H103" s="394"/>
      <c r="I103" s="103"/>
      <c r="J103" s="79"/>
      <c r="K103" s="79"/>
      <c r="L103" s="72"/>
      <c r="M103" s="79"/>
      <c r="N103" s="79"/>
    </row>
    <row r="104" spans="1:14" x14ac:dyDescent="0.25">
      <c r="A104" s="66" t="s">
        <v>1065</v>
      </c>
      <c r="B104" s="81" t="s">
        <v>2401</v>
      </c>
      <c r="C104" s="157">
        <v>0.48070000000000002</v>
      </c>
      <c r="H104" s="394"/>
      <c r="I104" s="81"/>
    </row>
    <row r="105" spans="1:14" x14ac:dyDescent="0.25">
      <c r="A105" s="66" t="s">
        <v>1066</v>
      </c>
      <c r="B105" s="81" t="s">
        <v>2402</v>
      </c>
      <c r="C105" s="157">
        <v>1.55E-2</v>
      </c>
      <c r="H105" s="394"/>
      <c r="I105" s="81"/>
    </row>
    <row r="106" spans="1:14" x14ac:dyDescent="0.25">
      <c r="A106" s="66" t="s">
        <v>1067</v>
      </c>
      <c r="B106" s="81" t="s">
        <v>2403</v>
      </c>
      <c r="C106" s="157">
        <v>0.10730000000000001</v>
      </c>
      <c r="H106" s="394"/>
      <c r="I106" s="81"/>
    </row>
    <row r="107" spans="1:14" x14ac:dyDescent="0.25">
      <c r="A107" s="66" t="s">
        <v>1068</v>
      </c>
      <c r="B107" s="81" t="s">
        <v>2404</v>
      </c>
      <c r="C107" s="157">
        <v>8.0000000000000004E-4</v>
      </c>
      <c r="H107" s="394"/>
      <c r="I107" s="81"/>
    </row>
    <row r="108" spans="1:14" x14ac:dyDescent="0.25">
      <c r="A108" s="66" t="s">
        <v>1069</v>
      </c>
      <c r="B108" s="81" t="s">
        <v>2405</v>
      </c>
      <c r="C108" s="157">
        <v>1.2E-2</v>
      </c>
      <c r="H108" s="394"/>
      <c r="I108" s="81"/>
    </row>
    <row r="109" spans="1:14" x14ac:dyDescent="0.25">
      <c r="A109" s="66" t="s">
        <v>1070</v>
      </c>
      <c r="B109" s="81" t="s">
        <v>2406</v>
      </c>
      <c r="C109" s="157">
        <v>1.4E-3</v>
      </c>
      <c r="H109" s="394"/>
      <c r="I109" s="81"/>
    </row>
    <row r="110" spans="1:14" x14ac:dyDescent="0.25">
      <c r="A110" s="66" t="s">
        <v>1071</v>
      </c>
      <c r="B110" s="81" t="s">
        <v>2407</v>
      </c>
      <c r="C110" s="157">
        <v>2.8299999999999999E-2</v>
      </c>
      <c r="H110" s="394"/>
      <c r="I110" s="81"/>
    </row>
    <row r="111" spans="1:14" x14ac:dyDescent="0.25">
      <c r="A111" s="66" t="s">
        <v>1072</v>
      </c>
      <c r="B111" s="81" t="s">
        <v>2408</v>
      </c>
      <c r="C111" s="157">
        <v>7.0800000000000002E-2</v>
      </c>
      <c r="H111" s="394"/>
      <c r="I111" s="81"/>
    </row>
    <row r="112" spans="1:14" x14ac:dyDescent="0.25">
      <c r="A112" s="66" t="s">
        <v>1073</v>
      </c>
      <c r="B112" s="81" t="s">
        <v>2409</v>
      </c>
      <c r="C112" s="157">
        <v>7.1000000000000004E-3</v>
      </c>
      <c r="H112" s="394"/>
      <c r="I112" s="81"/>
    </row>
    <row r="113" spans="1:9" x14ac:dyDescent="0.25">
      <c r="A113" s="66" t="s">
        <v>1074</v>
      </c>
      <c r="B113" s="81" t="s">
        <v>2410</v>
      </c>
      <c r="C113" s="157">
        <v>0.12609999999999999</v>
      </c>
      <c r="H113" s="394"/>
      <c r="I113" s="81"/>
    </row>
    <row r="114" spans="1:9" x14ac:dyDescent="0.25">
      <c r="A114" s="66" t="s">
        <v>1075</v>
      </c>
      <c r="B114" s="81" t="s">
        <v>2411</v>
      </c>
      <c r="C114" s="157">
        <v>0.10390000000000001</v>
      </c>
      <c r="H114" s="394"/>
      <c r="I114" s="81"/>
    </row>
    <row r="115" spans="1:9" x14ac:dyDescent="0.25">
      <c r="A115" s="66" t="s">
        <v>1076</v>
      </c>
      <c r="B115" s="81" t="s">
        <v>2412</v>
      </c>
      <c r="C115" s="157">
        <v>2.1600000000000001E-2</v>
      </c>
      <c r="H115" s="394"/>
      <c r="I115" s="81"/>
    </row>
    <row r="116" spans="1:9" x14ac:dyDescent="0.25">
      <c r="A116" s="66" t="s">
        <v>1077</v>
      </c>
      <c r="B116" s="81" t="s">
        <v>2413</v>
      </c>
      <c r="C116" s="157">
        <v>3.5999999999999999E-3</v>
      </c>
      <c r="H116" s="394"/>
      <c r="I116" s="81"/>
    </row>
    <row r="117" spans="1:9" x14ac:dyDescent="0.25">
      <c r="A117" s="66" t="s">
        <v>1078</v>
      </c>
      <c r="B117" s="81" t="s">
        <v>2414</v>
      </c>
      <c r="C117" s="157">
        <v>6.3E-3</v>
      </c>
      <c r="H117" s="394"/>
      <c r="I117" s="81"/>
    </row>
    <row r="118" spans="1:9" x14ac:dyDescent="0.25">
      <c r="A118" s="66" t="s">
        <v>1079</v>
      </c>
      <c r="B118" s="81" t="s">
        <v>2415</v>
      </c>
      <c r="C118" s="157">
        <v>6.4999999999999997E-3</v>
      </c>
      <c r="H118" s="394"/>
      <c r="I118" s="81"/>
    </row>
    <row r="119" spans="1:9" x14ac:dyDescent="0.25">
      <c r="A119" s="66" t="s">
        <v>1080</v>
      </c>
      <c r="B119" s="81" t="s">
        <v>2416</v>
      </c>
      <c r="C119" s="157">
        <v>8.2000000000000007E-3</v>
      </c>
      <c r="H119" s="394"/>
      <c r="I119" s="81"/>
    </row>
    <row r="120" spans="1:9" x14ac:dyDescent="0.25">
      <c r="A120" s="66" t="s">
        <v>1081</v>
      </c>
      <c r="B120" s="81" t="s">
        <v>658</v>
      </c>
      <c r="C120" s="157" t="s">
        <v>84</v>
      </c>
      <c r="H120" s="394"/>
      <c r="I120" s="81"/>
    </row>
    <row r="121" spans="1:9" x14ac:dyDescent="0.25">
      <c r="A121" s="66" t="s">
        <v>1082</v>
      </c>
      <c r="B121" s="81" t="s">
        <v>658</v>
      </c>
      <c r="C121" s="157" t="s">
        <v>84</v>
      </c>
      <c r="H121" s="394"/>
      <c r="I121" s="81"/>
    </row>
    <row r="122" spans="1:9" x14ac:dyDescent="0.25">
      <c r="A122" s="66" t="s">
        <v>1083</v>
      </c>
      <c r="B122" s="81" t="s">
        <v>658</v>
      </c>
      <c r="C122" s="157" t="s">
        <v>84</v>
      </c>
      <c r="H122" s="394"/>
      <c r="I122" s="81"/>
    </row>
    <row r="123" spans="1:9" x14ac:dyDescent="0.25">
      <c r="A123" s="66" t="s">
        <v>1084</v>
      </c>
      <c r="B123" s="81" t="s">
        <v>658</v>
      </c>
      <c r="C123" s="157" t="s">
        <v>84</v>
      </c>
      <c r="H123" s="394"/>
      <c r="I123" s="81"/>
    </row>
    <row r="124" spans="1:9" x14ac:dyDescent="0.25">
      <c r="A124" s="66" t="s">
        <v>1085</v>
      </c>
      <c r="B124" s="81" t="s">
        <v>658</v>
      </c>
      <c r="C124" s="157" t="s">
        <v>84</v>
      </c>
      <c r="H124" s="394"/>
      <c r="I124" s="81"/>
    </row>
    <row r="125" spans="1:9" x14ac:dyDescent="0.25">
      <c r="A125" s="66" t="s">
        <v>1086</v>
      </c>
      <c r="B125" s="81" t="s">
        <v>658</v>
      </c>
      <c r="C125" s="157" t="s">
        <v>84</v>
      </c>
      <c r="H125" s="394"/>
      <c r="I125" s="81"/>
    </row>
    <row r="126" spans="1:9" x14ac:dyDescent="0.25">
      <c r="A126" s="66" t="s">
        <v>1087</v>
      </c>
      <c r="B126" s="81" t="s">
        <v>658</v>
      </c>
      <c r="C126" s="157" t="s">
        <v>84</v>
      </c>
      <c r="H126" s="394"/>
      <c r="I126" s="81"/>
    </row>
    <row r="127" spans="1:9" x14ac:dyDescent="0.25">
      <c r="A127" s="66" t="s">
        <v>1088</v>
      </c>
      <c r="B127" s="81" t="s">
        <v>658</v>
      </c>
      <c r="C127" s="157" t="s">
        <v>84</v>
      </c>
      <c r="H127" s="394"/>
      <c r="I127" s="81"/>
    </row>
    <row r="128" spans="1:9" x14ac:dyDescent="0.25">
      <c r="A128" s="66" t="s">
        <v>1089</v>
      </c>
      <c r="B128" s="81" t="s">
        <v>658</v>
      </c>
      <c r="C128" s="66" t="s">
        <v>84</v>
      </c>
      <c r="H128" s="394"/>
      <c r="I128" s="81"/>
    </row>
    <row r="129" spans="1:14" x14ac:dyDescent="0.25">
      <c r="A129" s="83"/>
      <c r="B129" s="84" t="s">
        <v>689</v>
      </c>
      <c r="C129" s="83" t="s">
        <v>979</v>
      </c>
      <c r="D129" s="83"/>
      <c r="E129" s="83"/>
      <c r="F129" s="83"/>
      <c r="G129" s="83"/>
      <c r="H129" s="394"/>
      <c r="I129" s="103"/>
      <c r="J129" s="79"/>
      <c r="K129" s="79"/>
      <c r="L129" s="79"/>
      <c r="M129" s="79"/>
      <c r="N129" s="79"/>
    </row>
    <row r="130" spans="1:14" x14ac:dyDescent="0.25">
      <c r="A130" s="66" t="s">
        <v>1090</v>
      </c>
      <c r="B130" s="66" t="s">
        <v>691</v>
      </c>
      <c r="C130" s="157">
        <v>0.82700000000000007</v>
      </c>
      <c r="D130" s="394"/>
      <c r="E130" s="394"/>
      <c r="F130" s="394"/>
      <c r="G130" s="394"/>
      <c r="H130" s="394"/>
      <c r="K130" s="395"/>
      <c r="L130" s="395"/>
      <c r="M130" s="395"/>
      <c r="N130" s="395"/>
    </row>
    <row r="131" spans="1:14" x14ac:dyDescent="0.25">
      <c r="A131" s="66" t="s">
        <v>1091</v>
      </c>
      <c r="B131" s="66" t="s">
        <v>693</v>
      </c>
      <c r="C131" s="157">
        <f>100%-C130</f>
        <v>0.17299999999999993</v>
      </c>
      <c r="D131" s="394"/>
      <c r="E131" s="394"/>
      <c r="F131" s="394"/>
      <c r="G131" s="394"/>
      <c r="H131" s="394"/>
      <c r="K131" s="395"/>
      <c r="L131" s="395"/>
      <c r="M131" s="395"/>
      <c r="N131" s="395"/>
    </row>
    <row r="132" spans="1:14" x14ac:dyDescent="0.25">
      <c r="A132" s="66" t="s">
        <v>1092</v>
      </c>
      <c r="B132" s="66" t="s">
        <v>147</v>
      </c>
      <c r="C132" s="157">
        <v>0</v>
      </c>
      <c r="D132" s="394"/>
      <c r="E132" s="394"/>
      <c r="F132" s="394"/>
      <c r="G132" s="394"/>
      <c r="H132" s="394"/>
      <c r="K132" s="395"/>
      <c r="L132" s="395"/>
      <c r="M132" s="395"/>
      <c r="N132" s="395"/>
    </row>
    <row r="133" spans="1:14" outlineLevel="1" x14ac:dyDescent="0.25">
      <c r="A133" s="66" t="s">
        <v>1093</v>
      </c>
      <c r="C133" s="157"/>
      <c r="D133" s="394"/>
      <c r="E133" s="394"/>
      <c r="F133" s="394"/>
      <c r="G133" s="394"/>
      <c r="H133" s="394"/>
      <c r="K133" s="395"/>
      <c r="L133" s="395"/>
      <c r="M133" s="395"/>
      <c r="N133" s="395"/>
    </row>
    <row r="134" spans="1:14" outlineLevel="1" x14ac:dyDescent="0.25">
      <c r="A134" s="66" t="s">
        <v>1094</v>
      </c>
      <c r="C134" s="157"/>
      <c r="D134" s="394"/>
      <c r="E134" s="394"/>
      <c r="F134" s="394"/>
      <c r="G134" s="394"/>
      <c r="H134" s="394"/>
      <c r="K134" s="395"/>
      <c r="L134" s="395"/>
      <c r="M134" s="395"/>
      <c r="N134" s="395"/>
    </row>
    <row r="135" spans="1:14" outlineLevel="1" x14ac:dyDescent="0.25">
      <c r="A135" s="66" t="s">
        <v>1095</v>
      </c>
      <c r="C135" s="157"/>
      <c r="D135" s="394"/>
      <c r="E135" s="394"/>
      <c r="F135" s="394"/>
      <c r="G135" s="394"/>
      <c r="H135" s="394"/>
      <c r="K135" s="395"/>
      <c r="L135" s="395"/>
      <c r="M135" s="395"/>
      <c r="N135" s="395"/>
    </row>
    <row r="136" spans="1:14" outlineLevel="1" x14ac:dyDescent="0.25">
      <c r="A136" s="66" t="s">
        <v>1096</v>
      </c>
      <c r="C136" s="157"/>
      <c r="D136" s="394"/>
      <c r="E136" s="394"/>
      <c r="F136" s="394"/>
      <c r="G136" s="394"/>
      <c r="H136" s="394"/>
      <c r="K136" s="395"/>
      <c r="L136" s="395"/>
      <c r="M136" s="395"/>
      <c r="N136" s="395"/>
    </row>
    <row r="137" spans="1:14" x14ac:dyDescent="0.25">
      <c r="A137" s="83"/>
      <c r="B137" s="84" t="s">
        <v>701</v>
      </c>
      <c r="C137" s="83" t="s">
        <v>979</v>
      </c>
      <c r="D137" s="83"/>
      <c r="E137" s="83"/>
      <c r="F137" s="83"/>
      <c r="G137" s="83"/>
      <c r="H137" s="394"/>
      <c r="I137" s="103"/>
      <c r="J137" s="79"/>
      <c r="K137" s="79"/>
      <c r="L137" s="79"/>
      <c r="M137" s="79"/>
      <c r="N137" s="79"/>
    </row>
    <row r="138" spans="1:14" x14ac:dyDescent="0.25">
      <c r="A138" s="66" t="s">
        <v>1097</v>
      </c>
      <c r="B138" s="66" t="s">
        <v>703</v>
      </c>
      <c r="C138" s="157" t="s">
        <v>1397</v>
      </c>
      <c r="D138" s="89"/>
      <c r="E138" s="89"/>
      <c r="F138" s="97"/>
      <c r="G138" s="89"/>
      <c r="H138" s="394"/>
      <c r="K138" s="89"/>
      <c r="L138" s="89"/>
      <c r="M138" s="97"/>
      <c r="N138" s="89"/>
    </row>
    <row r="139" spans="1:14" x14ac:dyDescent="0.25">
      <c r="A139" s="66" t="s">
        <v>1098</v>
      </c>
      <c r="B139" s="66" t="s">
        <v>705</v>
      </c>
      <c r="C139" s="157" t="s">
        <v>1397</v>
      </c>
      <c r="D139" s="89"/>
      <c r="E139" s="89"/>
      <c r="F139" s="97"/>
      <c r="G139" s="89"/>
      <c r="H139" s="394"/>
      <c r="K139" s="89"/>
      <c r="L139" s="89"/>
      <c r="M139" s="97"/>
      <c r="N139" s="89"/>
    </row>
    <row r="140" spans="1:14" x14ac:dyDescent="0.25">
      <c r="A140" s="66" t="s">
        <v>1099</v>
      </c>
      <c r="B140" s="66" t="s">
        <v>147</v>
      </c>
      <c r="C140" s="157" t="s">
        <v>1397</v>
      </c>
      <c r="D140" s="89"/>
      <c r="E140" s="89"/>
      <c r="F140" s="97"/>
      <c r="G140" s="89"/>
      <c r="H140" s="394"/>
      <c r="K140" s="89"/>
      <c r="L140" s="89"/>
      <c r="M140" s="97"/>
      <c r="N140" s="89"/>
    </row>
    <row r="141" spans="1:14" outlineLevel="1" x14ac:dyDescent="0.25">
      <c r="A141" s="66" t="s">
        <v>1100</v>
      </c>
      <c r="C141" s="157"/>
      <c r="D141" s="89"/>
      <c r="E141" s="89"/>
      <c r="F141" s="97"/>
      <c r="G141" s="89"/>
      <c r="H141" s="394"/>
      <c r="K141" s="89"/>
      <c r="L141" s="89"/>
      <c r="M141" s="97"/>
      <c r="N141" s="89"/>
    </row>
    <row r="142" spans="1:14" outlineLevel="1" x14ac:dyDescent="0.25">
      <c r="A142" s="66" t="s">
        <v>1101</v>
      </c>
      <c r="C142" s="157"/>
      <c r="D142" s="89"/>
      <c r="E142" s="89"/>
      <c r="F142" s="97"/>
      <c r="G142" s="89"/>
      <c r="H142" s="394"/>
      <c r="K142" s="89"/>
      <c r="L142" s="89"/>
      <c r="M142" s="97"/>
      <c r="N142" s="89"/>
    </row>
    <row r="143" spans="1:14" outlineLevel="1" x14ac:dyDescent="0.25">
      <c r="A143" s="66" t="s">
        <v>1102</v>
      </c>
      <c r="C143" s="157"/>
      <c r="D143" s="89"/>
      <c r="E143" s="89"/>
      <c r="F143" s="97"/>
      <c r="G143" s="89"/>
      <c r="H143" s="394"/>
      <c r="K143" s="89"/>
      <c r="L143" s="89"/>
      <c r="M143" s="97"/>
      <c r="N143" s="89"/>
    </row>
    <row r="144" spans="1:14" outlineLevel="1" x14ac:dyDescent="0.25">
      <c r="A144" s="66" t="s">
        <v>1103</v>
      </c>
      <c r="C144" s="157"/>
      <c r="D144" s="89"/>
      <c r="E144" s="89"/>
      <c r="F144" s="97"/>
      <c r="G144" s="89"/>
      <c r="H144" s="394"/>
      <c r="K144" s="89"/>
      <c r="L144" s="89"/>
      <c r="M144" s="97"/>
      <c r="N144" s="89"/>
    </row>
    <row r="145" spans="1:14" outlineLevel="1" x14ac:dyDescent="0.25">
      <c r="A145" s="66" t="s">
        <v>1104</v>
      </c>
      <c r="C145" s="157"/>
      <c r="D145" s="89"/>
      <c r="E145" s="89"/>
      <c r="F145" s="97"/>
      <c r="G145" s="89"/>
      <c r="H145" s="394"/>
      <c r="K145" s="89"/>
      <c r="L145" s="89"/>
      <c r="M145" s="97"/>
      <c r="N145" s="89"/>
    </row>
    <row r="146" spans="1:14" outlineLevel="1" x14ac:dyDescent="0.25">
      <c r="A146" s="66" t="s">
        <v>1105</v>
      </c>
      <c r="C146" s="157"/>
      <c r="D146" s="89"/>
      <c r="E146" s="89"/>
      <c r="F146" s="97"/>
      <c r="G146" s="89"/>
      <c r="H146" s="394"/>
      <c r="K146" s="89"/>
      <c r="L146" s="89"/>
      <c r="M146" s="97"/>
      <c r="N146" s="89"/>
    </row>
    <row r="147" spans="1:14" x14ac:dyDescent="0.25">
      <c r="A147" s="83"/>
      <c r="B147" s="84" t="s">
        <v>1106</v>
      </c>
      <c r="C147" s="83" t="s">
        <v>114</v>
      </c>
      <c r="D147" s="83"/>
      <c r="E147" s="83"/>
      <c r="F147" s="83" t="s">
        <v>979</v>
      </c>
      <c r="G147" s="83"/>
      <c r="H147" s="394"/>
      <c r="I147" s="103"/>
      <c r="J147" s="79"/>
      <c r="K147" s="79"/>
      <c r="L147" s="79"/>
      <c r="M147" s="79"/>
      <c r="N147" s="79"/>
    </row>
    <row r="148" spans="1:14" x14ac:dyDescent="0.25">
      <c r="A148" s="66" t="s">
        <v>1107</v>
      </c>
      <c r="B148" s="81" t="s">
        <v>1108</v>
      </c>
      <c r="C148" s="163">
        <v>1396.24612</v>
      </c>
      <c r="D148" s="89"/>
      <c r="E148" s="89"/>
      <c r="F148" s="176">
        <f>IF($C$152=0,"",IF(C148="[for completion]","",C148/$C$152))</f>
        <v>0.1225516479798056</v>
      </c>
      <c r="G148" s="89"/>
      <c r="H148" s="394"/>
      <c r="I148" s="81"/>
      <c r="K148" s="89"/>
      <c r="L148" s="89"/>
      <c r="M148" s="90"/>
      <c r="N148" s="89"/>
    </row>
    <row r="149" spans="1:14" x14ac:dyDescent="0.25">
      <c r="A149" s="66" t="s">
        <v>1109</v>
      </c>
      <c r="B149" s="81" t="s">
        <v>1110</v>
      </c>
      <c r="C149" s="163">
        <v>2454.7642350000001</v>
      </c>
      <c r="D149" s="89"/>
      <c r="E149" s="89"/>
      <c r="F149" s="176">
        <f>IF($C$152=0,"",IF(C149="[for completion]","",C149/$C$152))</f>
        <v>0.21546015282831138</v>
      </c>
      <c r="G149" s="89"/>
      <c r="H149" s="394"/>
      <c r="I149" s="81"/>
      <c r="K149" s="89"/>
      <c r="L149" s="89"/>
      <c r="M149" s="90"/>
      <c r="N149" s="89"/>
    </row>
    <row r="150" spans="1:14" x14ac:dyDescent="0.25">
      <c r="A150" s="66" t="s">
        <v>1111</v>
      </c>
      <c r="B150" s="81" t="s">
        <v>1112</v>
      </c>
      <c r="C150" s="163">
        <v>4036.7248800000002</v>
      </c>
      <c r="D150" s="89"/>
      <c r="E150" s="89"/>
      <c r="F150" s="176">
        <f>IF($C$152=0,"",IF(C150="[for completion]","",C150/$C$152))</f>
        <v>0.35431238045988844</v>
      </c>
      <c r="G150" s="89"/>
      <c r="H150" s="394"/>
      <c r="I150" s="81"/>
      <c r="K150" s="89"/>
      <c r="L150" s="89"/>
      <c r="M150" s="90"/>
      <c r="N150" s="89"/>
    </row>
    <row r="151" spans="1:14" ht="15" customHeight="1" x14ac:dyDescent="0.25">
      <c r="A151" s="66" t="s">
        <v>1113</v>
      </c>
      <c r="B151" s="81" t="s">
        <v>1114</v>
      </c>
      <c r="C151" s="163">
        <v>3505.3887500000001</v>
      </c>
      <c r="D151" s="89"/>
      <c r="E151" s="89"/>
      <c r="F151" s="176">
        <f>IF($C$152=0,"",IF(C151="[for completion]","",C151/$C$152))</f>
        <v>0.30767581873199462</v>
      </c>
      <c r="G151" s="89"/>
      <c r="H151" s="394"/>
      <c r="I151" s="81"/>
      <c r="K151" s="89"/>
      <c r="L151" s="89"/>
      <c r="M151" s="90"/>
      <c r="N151" s="89"/>
    </row>
    <row r="152" spans="1:14" ht="15" customHeight="1" x14ac:dyDescent="0.25">
      <c r="A152" s="66" t="s">
        <v>1115</v>
      </c>
      <c r="B152" s="91" t="s">
        <v>149</v>
      </c>
      <c r="C152" s="165">
        <f>SUM(C148:C151)</f>
        <v>11393.123985</v>
      </c>
      <c r="D152" s="89"/>
      <c r="E152" s="89"/>
      <c r="F152" s="157">
        <f>SUM(F148:F151)</f>
        <v>1</v>
      </c>
      <c r="G152" s="89"/>
      <c r="H152" s="394"/>
      <c r="I152" s="81"/>
      <c r="K152" s="89"/>
      <c r="L152" s="89"/>
      <c r="M152" s="90"/>
      <c r="N152" s="89"/>
    </row>
    <row r="153" spans="1:14" ht="15" customHeight="1" outlineLevel="1" x14ac:dyDescent="0.25">
      <c r="A153" s="66" t="s">
        <v>1116</v>
      </c>
      <c r="B153" s="93" t="s">
        <v>1117</v>
      </c>
      <c r="D153" s="89"/>
      <c r="E153" s="89"/>
      <c r="F153" s="176">
        <f>IF($C$152=0,"",IF(C153="[for completion]","",C153/$C$152))</f>
        <v>0</v>
      </c>
      <c r="G153" s="89"/>
      <c r="H153" s="394"/>
      <c r="I153" s="81"/>
      <c r="K153" s="89"/>
      <c r="L153" s="89"/>
      <c r="M153" s="90"/>
      <c r="N153" s="89"/>
    </row>
    <row r="154" spans="1:14" ht="15" customHeight="1" outlineLevel="1" x14ac:dyDescent="0.25">
      <c r="A154" s="66" t="s">
        <v>1118</v>
      </c>
      <c r="B154" s="93" t="s">
        <v>1119</v>
      </c>
      <c r="D154" s="89"/>
      <c r="E154" s="89"/>
      <c r="F154" s="176">
        <f t="shared" ref="F154:F159" si="2">IF($C$152=0,"",IF(C154="[for completion]","",C154/$C$152))</f>
        <v>0</v>
      </c>
      <c r="G154" s="89"/>
      <c r="H154" s="394"/>
      <c r="I154" s="81"/>
      <c r="K154" s="89"/>
      <c r="L154" s="89"/>
      <c r="M154" s="90"/>
      <c r="N154" s="89"/>
    </row>
    <row r="155" spans="1:14" ht="15" customHeight="1" outlineLevel="1" x14ac:dyDescent="0.25">
      <c r="A155" s="66" t="s">
        <v>1120</v>
      </c>
      <c r="B155" s="93" t="s">
        <v>1121</v>
      </c>
      <c r="D155" s="89"/>
      <c r="E155" s="89"/>
      <c r="F155" s="176">
        <f t="shared" si="2"/>
        <v>0</v>
      </c>
      <c r="G155" s="89"/>
      <c r="H155" s="394"/>
      <c r="I155" s="81"/>
      <c r="K155" s="89"/>
      <c r="L155" s="89"/>
      <c r="M155" s="90"/>
      <c r="N155" s="89"/>
    </row>
    <row r="156" spans="1:14" ht="15" customHeight="1" outlineLevel="1" x14ac:dyDescent="0.25">
      <c r="A156" s="66" t="s">
        <v>1122</v>
      </c>
      <c r="B156" s="93" t="s">
        <v>1123</v>
      </c>
      <c r="D156" s="89"/>
      <c r="E156" s="89"/>
      <c r="F156" s="176">
        <f t="shared" si="2"/>
        <v>0</v>
      </c>
      <c r="G156" s="89"/>
      <c r="H156" s="394"/>
      <c r="I156" s="81"/>
      <c r="K156" s="89"/>
      <c r="L156" s="89"/>
      <c r="M156" s="90"/>
      <c r="N156" s="89"/>
    </row>
    <row r="157" spans="1:14" ht="15" customHeight="1" outlineLevel="1" x14ac:dyDescent="0.25">
      <c r="A157" s="66" t="s">
        <v>1124</v>
      </c>
      <c r="B157" s="93" t="s">
        <v>1125</v>
      </c>
      <c r="D157" s="89"/>
      <c r="E157" s="89"/>
      <c r="F157" s="176">
        <f t="shared" si="2"/>
        <v>0</v>
      </c>
      <c r="G157" s="89"/>
      <c r="H157" s="394"/>
      <c r="I157" s="81"/>
      <c r="K157" s="89"/>
      <c r="L157" s="89"/>
      <c r="M157" s="90"/>
      <c r="N157" s="89"/>
    </row>
    <row r="158" spans="1:14" ht="15" customHeight="1" outlineLevel="1" x14ac:dyDescent="0.25">
      <c r="A158" s="66" t="s">
        <v>1126</v>
      </c>
      <c r="B158" s="93" t="s">
        <v>1127</v>
      </c>
      <c r="D158" s="89"/>
      <c r="E158" s="89"/>
      <c r="F158" s="176">
        <f t="shared" si="2"/>
        <v>0</v>
      </c>
      <c r="G158" s="89"/>
      <c r="H158" s="394"/>
      <c r="I158" s="81"/>
      <c r="K158" s="89"/>
      <c r="L158" s="89"/>
      <c r="M158" s="90"/>
      <c r="N158" s="89"/>
    </row>
    <row r="159" spans="1:14" ht="15" customHeight="1" outlineLevel="1" x14ac:dyDescent="0.25">
      <c r="A159" s="66" t="s">
        <v>1128</v>
      </c>
      <c r="B159" s="93" t="s">
        <v>1129</v>
      </c>
      <c r="D159" s="89"/>
      <c r="E159" s="89"/>
      <c r="F159" s="176">
        <f t="shared" si="2"/>
        <v>0</v>
      </c>
      <c r="G159" s="89"/>
      <c r="H159" s="394"/>
      <c r="I159" s="81"/>
      <c r="K159" s="89"/>
      <c r="L159" s="89"/>
      <c r="M159" s="90"/>
      <c r="N159" s="89"/>
    </row>
    <row r="160" spans="1:14" ht="15" customHeight="1" outlineLevel="1" x14ac:dyDescent="0.25">
      <c r="A160" s="66" t="s">
        <v>1130</v>
      </c>
      <c r="B160" s="93"/>
      <c r="D160" s="89"/>
      <c r="E160" s="89"/>
      <c r="F160" s="90"/>
      <c r="G160" s="89"/>
      <c r="H160" s="394"/>
      <c r="I160" s="81"/>
      <c r="K160" s="89"/>
      <c r="L160" s="89"/>
      <c r="M160" s="90"/>
      <c r="N160" s="89"/>
    </row>
    <row r="161" spans="1:14" ht="15" customHeight="1" outlineLevel="1" x14ac:dyDescent="0.25">
      <c r="A161" s="66" t="s">
        <v>1131</v>
      </c>
      <c r="B161" s="93"/>
      <c r="D161" s="89"/>
      <c r="E161" s="89"/>
      <c r="F161" s="90"/>
      <c r="G161" s="89"/>
      <c r="H161" s="394"/>
      <c r="I161" s="81"/>
      <c r="K161" s="89"/>
      <c r="L161" s="89"/>
      <c r="M161" s="90"/>
      <c r="N161" s="89"/>
    </row>
    <row r="162" spans="1:14" ht="15" customHeight="1" outlineLevel="1" x14ac:dyDescent="0.25">
      <c r="A162" s="66" t="s">
        <v>1132</v>
      </c>
      <c r="B162" s="93"/>
      <c r="D162" s="89"/>
      <c r="E162" s="89"/>
      <c r="F162" s="90"/>
      <c r="G162" s="89"/>
      <c r="H162" s="394"/>
      <c r="I162" s="81"/>
      <c r="K162" s="89"/>
      <c r="L162" s="89"/>
      <c r="M162" s="90"/>
      <c r="N162" s="89"/>
    </row>
    <row r="163" spans="1:14" ht="15" customHeight="1" outlineLevel="1" x14ac:dyDescent="0.25">
      <c r="A163" s="66" t="s">
        <v>1133</v>
      </c>
      <c r="B163" s="93"/>
      <c r="D163" s="89"/>
      <c r="E163" s="89"/>
      <c r="F163" s="90"/>
      <c r="G163" s="89"/>
      <c r="H163" s="394"/>
      <c r="I163" s="81"/>
      <c r="K163" s="89"/>
      <c r="L163" s="89"/>
      <c r="M163" s="90"/>
      <c r="N163" s="89"/>
    </row>
    <row r="164" spans="1:14" ht="15" customHeight="1" outlineLevel="1" x14ac:dyDescent="0.25">
      <c r="A164" s="66" t="s">
        <v>1134</v>
      </c>
      <c r="B164" s="81"/>
      <c r="D164" s="89"/>
      <c r="E164" s="89"/>
      <c r="F164" s="90"/>
      <c r="G164" s="89"/>
      <c r="H164" s="394"/>
      <c r="I164" s="81"/>
      <c r="K164" s="89"/>
      <c r="L164" s="89"/>
      <c r="M164" s="90"/>
      <c r="N164" s="89"/>
    </row>
    <row r="165" spans="1:14" outlineLevel="1" x14ac:dyDescent="0.25">
      <c r="A165" s="66" t="s">
        <v>1135</v>
      </c>
      <c r="B165" s="96"/>
      <c r="C165" s="96"/>
      <c r="D165" s="96"/>
      <c r="E165" s="96"/>
      <c r="F165" s="90"/>
      <c r="G165" s="89"/>
      <c r="H165" s="394"/>
      <c r="I165" s="91"/>
      <c r="J165" s="81"/>
      <c r="K165" s="89"/>
      <c r="L165" s="89"/>
      <c r="M165" s="97"/>
      <c r="N165" s="89"/>
    </row>
    <row r="166" spans="1:14" ht="15" customHeight="1" x14ac:dyDescent="0.25">
      <c r="A166" s="83"/>
      <c r="B166" s="84" t="s">
        <v>1136</v>
      </c>
      <c r="C166" s="83"/>
      <c r="D166" s="83"/>
      <c r="E166" s="83"/>
      <c r="F166" s="83"/>
      <c r="G166" s="83"/>
      <c r="H166" s="394"/>
      <c r="I166" s="103"/>
      <c r="J166" s="79"/>
      <c r="K166" s="79"/>
      <c r="L166" s="79"/>
      <c r="M166" s="79"/>
      <c r="N166" s="79"/>
    </row>
    <row r="167" spans="1:14" x14ac:dyDescent="0.25">
      <c r="A167" s="66" t="s">
        <v>1137</v>
      </c>
      <c r="B167" s="66" t="s">
        <v>730</v>
      </c>
      <c r="C167" s="157">
        <v>0</v>
      </c>
      <c r="D167" s="394"/>
      <c r="G167" s="394"/>
      <c r="H167" s="394"/>
      <c r="K167" s="395"/>
      <c r="N167" s="395"/>
    </row>
    <row r="168" spans="1:14" outlineLevel="1" x14ac:dyDescent="0.25">
      <c r="A168" s="66" t="s">
        <v>1138</v>
      </c>
      <c r="D168" s="394"/>
      <c r="G168" s="394"/>
      <c r="H168" s="394"/>
      <c r="K168" s="395"/>
      <c r="N168" s="395"/>
    </row>
    <row r="169" spans="1:14" outlineLevel="1" x14ac:dyDescent="0.25">
      <c r="A169" s="66" t="s">
        <v>1139</v>
      </c>
      <c r="D169" s="394"/>
      <c r="G169" s="394"/>
      <c r="H169" s="394"/>
      <c r="K169" s="395"/>
      <c r="N169" s="395"/>
    </row>
    <row r="170" spans="1:14" outlineLevel="1" x14ac:dyDescent="0.25">
      <c r="A170" s="66" t="s">
        <v>1140</v>
      </c>
      <c r="D170" s="394"/>
      <c r="G170" s="394"/>
      <c r="H170" s="394"/>
      <c r="K170" s="395"/>
      <c r="N170" s="395"/>
    </row>
    <row r="171" spans="1:14" outlineLevel="1" x14ac:dyDescent="0.25">
      <c r="A171" s="66" t="s">
        <v>1141</v>
      </c>
      <c r="D171" s="394"/>
      <c r="G171" s="394"/>
      <c r="H171" s="394"/>
      <c r="K171" s="395"/>
      <c r="N171" s="395"/>
    </row>
    <row r="172" spans="1:14" x14ac:dyDescent="0.25">
      <c r="A172" s="83"/>
      <c r="B172" s="84" t="s">
        <v>1142</v>
      </c>
      <c r="C172" s="83" t="s">
        <v>979</v>
      </c>
      <c r="D172" s="83"/>
      <c r="E172" s="83"/>
      <c r="F172" s="83"/>
      <c r="G172" s="83"/>
      <c r="H172" s="394"/>
      <c r="I172" s="103"/>
      <c r="J172" s="79"/>
      <c r="K172" s="79"/>
      <c r="L172" s="79"/>
      <c r="M172" s="79"/>
      <c r="N172" s="79"/>
    </row>
    <row r="173" spans="1:14" ht="15" customHeight="1" x14ac:dyDescent="0.25">
      <c r="A173" s="66" t="s">
        <v>1143</v>
      </c>
      <c r="B173" s="66" t="s">
        <v>1144</v>
      </c>
      <c r="C173" s="157">
        <v>0.28432133238314861</v>
      </c>
      <c r="D173" s="394"/>
      <c r="E173" s="394"/>
      <c r="F173" s="394"/>
      <c r="G173" s="394"/>
      <c r="H173" s="394"/>
      <c r="K173" s="395"/>
      <c r="L173" s="395"/>
      <c r="M173" s="395"/>
      <c r="N173" s="395"/>
    </row>
    <row r="174" spans="1:14" outlineLevel="1" x14ac:dyDescent="0.25">
      <c r="A174" s="66" t="s">
        <v>1145</v>
      </c>
      <c r="D174" s="394"/>
      <c r="E174" s="394"/>
      <c r="F174" s="394"/>
      <c r="G174" s="394"/>
      <c r="H174" s="394"/>
      <c r="K174" s="395"/>
      <c r="L174" s="395"/>
      <c r="M174" s="395"/>
      <c r="N174" s="395"/>
    </row>
    <row r="175" spans="1:14" outlineLevel="1" x14ac:dyDescent="0.25">
      <c r="A175" s="66" t="s">
        <v>1146</v>
      </c>
      <c r="D175" s="394"/>
      <c r="E175" s="394"/>
      <c r="F175" s="394"/>
      <c r="G175" s="394"/>
      <c r="H175" s="394"/>
      <c r="K175" s="395"/>
      <c r="L175" s="395"/>
      <c r="M175" s="395"/>
      <c r="N175" s="395"/>
    </row>
    <row r="176" spans="1:14" outlineLevel="1" x14ac:dyDescent="0.25">
      <c r="A176" s="66" t="s">
        <v>1147</v>
      </c>
      <c r="D176" s="394"/>
      <c r="E176" s="394"/>
      <c r="F176" s="394"/>
      <c r="G176" s="394"/>
      <c r="H176" s="394"/>
      <c r="K176" s="395"/>
      <c r="L176" s="395"/>
      <c r="M176" s="395"/>
      <c r="N176" s="395"/>
    </row>
    <row r="177" spans="1:14" outlineLevel="1" x14ac:dyDescent="0.25">
      <c r="A177" s="66" t="s">
        <v>1148</v>
      </c>
      <c r="D177" s="394"/>
      <c r="E177" s="394"/>
      <c r="F177" s="394"/>
      <c r="G177" s="394"/>
      <c r="H177" s="394"/>
      <c r="K177" s="395"/>
      <c r="L177" s="395"/>
      <c r="M177" s="395"/>
      <c r="N177" s="395"/>
    </row>
    <row r="178" spans="1:14" outlineLevel="1" x14ac:dyDescent="0.25">
      <c r="A178" s="66" t="s">
        <v>1149</v>
      </c>
    </row>
    <row r="179" spans="1:14" outlineLevel="1" x14ac:dyDescent="0.25">
      <c r="A179" s="66" t="s">
        <v>1150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E36E00"/>
  </sheetPr>
  <dimension ref="A1:G211"/>
  <sheetViews>
    <sheetView zoomScale="80" zoomScaleNormal="80" workbookViewId="0">
      <selection activeCell="B190" sqref="B190:C206"/>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4"/>
  </cols>
  <sheetData>
    <row r="1" spans="1:7" ht="31.5" x14ac:dyDescent="0.25">
      <c r="A1" s="160" t="s">
        <v>1151</v>
      </c>
      <c r="B1" s="160"/>
      <c r="C1" s="64"/>
      <c r="D1" s="64"/>
      <c r="E1" s="64"/>
      <c r="F1" s="167" t="s">
        <v>1611</v>
      </c>
    </row>
    <row r="2" spans="1:7" ht="15.75" thickBot="1" x14ac:dyDescent="0.3">
      <c r="A2" s="64"/>
      <c r="B2" s="64"/>
      <c r="C2" s="64"/>
      <c r="D2" s="64"/>
      <c r="E2" s="64"/>
      <c r="F2" s="64"/>
    </row>
    <row r="3" spans="1:7" ht="19.5" thickBot="1" x14ac:dyDescent="0.3">
      <c r="A3" s="67"/>
      <c r="B3" s="68" t="s">
        <v>72</v>
      </c>
      <c r="C3" s="69" t="s">
        <v>2391</v>
      </c>
      <c r="D3" s="67"/>
      <c r="E3" s="67"/>
      <c r="F3" s="67"/>
      <c r="G3" s="67"/>
    </row>
    <row r="4" spans="1:7" ht="15.75" thickBot="1" x14ac:dyDescent="0.3"/>
    <row r="5" spans="1:7" ht="19.5" thickBot="1" x14ac:dyDescent="0.3">
      <c r="A5" s="70"/>
      <c r="B5" s="104" t="s">
        <v>1152</v>
      </c>
      <c r="C5" s="70"/>
      <c r="E5" s="72"/>
      <c r="F5" s="72"/>
    </row>
    <row r="6" spans="1:7" ht="15.75" thickBot="1" x14ac:dyDescent="0.3">
      <c r="B6" s="105" t="s">
        <v>1153</v>
      </c>
    </row>
    <row r="7" spans="1:7" x14ac:dyDescent="0.25">
      <c r="B7" s="75"/>
    </row>
    <row r="8" spans="1:7" ht="37.5" x14ac:dyDescent="0.25">
      <c r="A8" s="76" t="s">
        <v>82</v>
      </c>
      <c r="B8" s="76" t="s">
        <v>1153</v>
      </c>
      <c r="C8" s="77"/>
      <c r="D8" s="77"/>
      <c r="E8" s="77"/>
      <c r="F8" s="77"/>
      <c r="G8" s="78"/>
    </row>
    <row r="9" spans="1:7" ht="15" customHeight="1" x14ac:dyDescent="0.25">
      <c r="A9" s="83"/>
      <c r="B9" s="84" t="s">
        <v>967</v>
      </c>
      <c r="C9" s="83" t="s">
        <v>1154</v>
      </c>
      <c r="D9" s="83"/>
      <c r="E9" s="85"/>
      <c r="F9" s="83"/>
      <c r="G9" s="86"/>
    </row>
    <row r="10" spans="1:7" x14ac:dyDescent="0.25">
      <c r="A10" s="66" t="s">
        <v>1155</v>
      </c>
      <c r="B10" s="66" t="s">
        <v>1156</v>
      </c>
      <c r="C10" s="164" t="s">
        <v>84</v>
      </c>
    </row>
    <row r="11" spans="1:7" outlineLevel="1" x14ac:dyDescent="0.25">
      <c r="A11" s="66" t="s">
        <v>1157</v>
      </c>
      <c r="B11" s="80" t="s">
        <v>558</v>
      </c>
      <c r="C11" s="164"/>
    </row>
    <row r="12" spans="1:7" outlineLevel="1" x14ac:dyDescent="0.25">
      <c r="A12" s="66" t="s">
        <v>1158</v>
      </c>
      <c r="B12" s="80" t="s">
        <v>560</v>
      </c>
      <c r="C12" s="164"/>
    </row>
    <row r="13" spans="1:7" outlineLevel="1" x14ac:dyDescent="0.25">
      <c r="A13" s="66" t="s">
        <v>1159</v>
      </c>
      <c r="B13" s="80"/>
    </row>
    <row r="14" spans="1:7" outlineLevel="1" x14ac:dyDescent="0.25">
      <c r="A14" s="66" t="s">
        <v>1160</v>
      </c>
      <c r="B14" s="80"/>
    </row>
    <row r="15" spans="1:7" outlineLevel="1" x14ac:dyDescent="0.25">
      <c r="A15" s="66" t="s">
        <v>1161</v>
      </c>
      <c r="B15" s="80"/>
    </row>
    <row r="16" spans="1:7" outlineLevel="1" x14ac:dyDescent="0.25">
      <c r="A16" s="66" t="s">
        <v>1162</v>
      </c>
      <c r="B16" s="80"/>
    </row>
    <row r="17" spans="1:7" ht="15" customHeight="1" x14ac:dyDescent="0.25">
      <c r="A17" s="83"/>
      <c r="B17" s="84" t="s">
        <v>1163</v>
      </c>
      <c r="C17" s="83" t="s">
        <v>1164</v>
      </c>
      <c r="D17" s="83"/>
      <c r="E17" s="85"/>
      <c r="F17" s="86"/>
      <c r="G17" s="86"/>
    </row>
    <row r="18" spans="1:7" x14ac:dyDescent="0.25">
      <c r="A18" s="66" t="s">
        <v>1165</v>
      </c>
      <c r="B18" s="66" t="s">
        <v>567</v>
      </c>
      <c r="C18" s="157" t="s">
        <v>84</v>
      </c>
    </row>
    <row r="19" spans="1:7" outlineLevel="1" x14ac:dyDescent="0.25">
      <c r="A19" s="66" t="s">
        <v>1166</v>
      </c>
      <c r="C19" s="157"/>
    </row>
    <row r="20" spans="1:7" outlineLevel="1" x14ac:dyDescent="0.25">
      <c r="A20" s="66" t="s">
        <v>1167</v>
      </c>
      <c r="C20" s="157"/>
    </row>
    <row r="21" spans="1:7" outlineLevel="1" x14ac:dyDescent="0.25">
      <c r="A21" s="66" t="s">
        <v>1168</v>
      </c>
      <c r="C21" s="157"/>
    </row>
    <row r="22" spans="1:7" outlineLevel="1" x14ac:dyDescent="0.25">
      <c r="A22" s="66" t="s">
        <v>1169</v>
      </c>
      <c r="C22" s="157"/>
    </row>
    <row r="23" spans="1:7" outlineLevel="1" x14ac:dyDescent="0.25">
      <c r="A23" s="66" t="s">
        <v>1170</v>
      </c>
      <c r="C23" s="157"/>
    </row>
    <row r="24" spans="1:7" outlineLevel="1" x14ac:dyDescent="0.25">
      <c r="A24" s="66" t="s">
        <v>1171</v>
      </c>
      <c r="C24" s="157"/>
    </row>
    <row r="25" spans="1:7" ht="15" customHeight="1" x14ac:dyDescent="0.25">
      <c r="A25" s="83"/>
      <c r="B25" s="84" t="s">
        <v>1172</v>
      </c>
      <c r="C25" s="83" t="s">
        <v>1164</v>
      </c>
      <c r="D25" s="83"/>
      <c r="E25" s="85"/>
      <c r="F25" s="86"/>
      <c r="G25" s="86"/>
    </row>
    <row r="26" spans="1:7" x14ac:dyDescent="0.25">
      <c r="A26" s="66" t="s">
        <v>1173</v>
      </c>
      <c r="B26" s="102" t="s">
        <v>576</v>
      </c>
      <c r="C26" s="157">
        <f>SUM(C27:C54)</f>
        <v>0</v>
      </c>
      <c r="D26" s="102"/>
      <c r="F26" s="102"/>
      <c r="G26" s="66"/>
    </row>
    <row r="27" spans="1:7" x14ac:dyDescent="0.25">
      <c r="A27" s="66" t="s">
        <v>1174</v>
      </c>
      <c r="B27" s="66" t="s">
        <v>578</v>
      </c>
      <c r="C27" s="157" t="s">
        <v>84</v>
      </c>
      <c r="D27" s="102"/>
      <c r="F27" s="102"/>
      <c r="G27" s="66"/>
    </row>
    <row r="28" spans="1:7" x14ac:dyDescent="0.25">
      <c r="A28" s="66" t="s">
        <v>1175</v>
      </c>
      <c r="B28" s="66" t="s">
        <v>580</v>
      </c>
      <c r="C28" s="157" t="s">
        <v>84</v>
      </c>
      <c r="D28" s="102"/>
      <c r="F28" s="102"/>
      <c r="G28" s="66"/>
    </row>
    <row r="29" spans="1:7" x14ac:dyDescent="0.25">
      <c r="A29" s="66" t="s">
        <v>1176</v>
      </c>
      <c r="B29" s="66" t="s">
        <v>582</v>
      </c>
      <c r="C29" s="157" t="s">
        <v>84</v>
      </c>
      <c r="D29" s="102"/>
      <c r="F29" s="102"/>
      <c r="G29" s="66"/>
    </row>
    <row r="30" spans="1:7" x14ac:dyDescent="0.25">
      <c r="A30" s="66" t="s">
        <v>1177</v>
      </c>
      <c r="B30" s="66" t="s">
        <v>584</v>
      </c>
      <c r="C30" s="157" t="s">
        <v>84</v>
      </c>
      <c r="D30" s="102"/>
      <c r="F30" s="102"/>
      <c r="G30" s="66"/>
    </row>
    <row r="31" spans="1:7" x14ac:dyDescent="0.25">
      <c r="A31" s="66" t="s">
        <v>1178</v>
      </c>
      <c r="B31" s="66" t="s">
        <v>586</v>
      </c>
      <c r="C31" s="157" t="s">
        <v>84</v>
      </c>
      <c r="D31" s="102"/>
      <c r="F31" s="102"/>
      <c r="G31" s="66"/>
    </row>
    <row r="32" spans="1:7" x14ac:dyDescent="0.25">
      <c r="A32" s="66" t="s">
        <v>1179</v>
      </c>
      <c r="B32" s="66" t="s">
        <v>588</v>
      </c>
      <c r="C32" s="157" t="s">
        <v>84</v>
      </c>
      <c r="D32" s="102"/>
      <c r="F32" s="102"/>
      <c r="G32" s="66"/>
    </row>
    <row r="33" spans="1:7" x14ac:dyDescent="0.25">
      <c r="A33" s="66" t="s">
        <v>1180</v>
      </c>
      <c r="B33" s="66" t="s">
        <v>590</v>
      </c>
      <c r="C33" s="157" t="s">
        <v>84</v>
      </c>
      <c r="D33" s="102"/>
      <c r="F33" s="102"/>
      <c r="G33" s="66"/>
    </row>
    <row r="34" spans="1:7" x14ac:dyDescent="0.25">
      <c r="A34" s="66" t="s">
        <v>1181</v>
      </c>
      <c r="B34" s="66" t="s">
        <v>592</v>
      </c>
      <c r="C34" s="157" t="s">
        <v>84</v>
      </c>
      <c r="D34" s="102"/>
      <c r="F34" s="102"/>
      <c r="G34" s="66"/>
    </row>
    <row r="35" spans="1:7" x14ac:dyDescent="0.25">
      <c r="A35" s="66" t="s">
        <v>1182</v>
      </c>
      <c r="B35" s="66" t="s">
        <v>594</v>
      </c>
      <c r="C35" s="157" t="s">
        <v>84</v>
      </c>
      <c r="D35" s="102"/>
      <c r="F35" s="102"/>
      <c r="G35" s="66"/>
    </row>
    <row r="36" spans="1:7" x14ac:dyDescent="0.25">
      <c r="A36" s="66" t="s">
        <v>1183</v>
      </c>
      <c r="B36" s="66" t="s">
        <v>596</v>
      </c>
      <c r="C36" s="157" t="s">
        <v>84</v>
      </c>
      <c r="D36" s="102"/>
      <c r="F36" s="102"/>
      <c r="G36" s="66"/>
    </row>
    <row r="37" spans="1:7" x14ac:dyDescent="0.25">
      <c r="A37" s="66" t="s">
        <v>1184</v>
      </c>
      <c r="B37" s="66" t="s">
        <v>598</v>
      </c>
      <c r="C37" s="157" t="s">
        <v>84</v>
      </c>
      <c r="D37" s="102"/>
      <c r="F37" s="102"/>
      <c r="G37" s="66"/>
    </row>
    <row r="38" spans="1:7" x14ac:dyDescent="0.25">
      <c r="A38" s="66" t="s">
        <v>1185</v>
      </c>
      <c r="B38" s="66" t="s">
        <v>600</v>
      </c>
      <c r="C38" s="157" t="s">
        <v>84</v>
      </c>
      <c r="D38" s="102"/>
      <c r="F38" s="102"/>
      <c r="G38" s="66"/>
    </row>
    <row r="39" spans="1:7" x14ac:dyDescent="0.25">
      <c r="A39" s="66" t="s">
        <v>1186</v>
      </c>
      <c r="B39" s="66" t="s">
        <v>602</v>
      </c>
      <c r="C39" s="157" t="s">
        <v>84</v>
      </c>
      <c r="D39" s="102"/>
      <c r="F39" s="102"/>
      <c r="G39" s="66"/>
    </row>
    <row r="40" spans="1:7" x14ac:dyDescent="0.25">
      <c r="A40" s="66" t="s">
        <v>1187</v>
      </c>
      <c r="B40" s="66" t="s">
        <v>604</v>
      </c>
      <c r="C40" s="157" t="s">
        <v>84</v>
      </c>
      <c r="D40" s="102"/>
      <c r="F40" s="102"/>
      <c r="G40" s="66"/>
    </row>
    <row r="41" spans="1:7" x14ac:dyDescent="0.25">
      <c r="A41" s="66" t="s">
        <v>1188</v>
      </c>
      <c r="B41" s="66" t="s">
        <v>606</v>
      </c>
      <c r="C41" s="157" t="s">
        <v>84</v>
      </c>
      <c r="D41" s="102"/>
      <c r="F41" s="102"/>
      <c r="G41" s="66"/>
    </row>
    <row r="42" spans="1:7" x14ac:dyDescent="0.25">
      <c r="A42" s="66" t="s">
        <v>1189</v>
      </c>
      <c r="B42" s="66" t="s">
        <v>3</v>
      </c>
      <c r="C42" s="157" t="s">
        <v>84</v>
      </c>
      <c r="D42" s="102"/>
      <c r="F42" s="102"/>
      <c r="G42" s="66"/>
    </row>
    <row r="43" spans="1:7" x14ac:dyDescent="0.25">
      <c r="A43" s="66" t="s">
        <v>1190</v>
      </c>
      <c r="B43" s="66" t="s">
        <v>609</v>
      </c>
      <c r="C43" s="157" t="s">
        <v>84</v>
      </c>
      <c r="D43" s="102"/>
      <c r="F43" s="102"/>
      <c r="G43" s="66"/>
    </row>
    <row r="44" spans="1:7" x14ac:dyDescent="0.25">
      <c r="A44" s="66" t="s">
        <v>1191</v>
      </c>
      <c r="B44" s="66" t="s">
        <v>611</v>
      </c>
      <c r="C44" s="157" t="s">
        <v>84</v>
      </c>
      <c r="D44" s="102"/>
      <c r="F44" s="102"/>
      <c r="G44" s="66"/>
    </row>
    <row r="45" spans="1:7" x14ac:dyDescent="0.25">
      <c r="A45" s="66" t="s">
        <v>1192</v>
      </c>
      <c r="B45" s="66" t="s">
        <v>613</v>
      </c>
      <c r="C45" s="157" t="s">
        <v>84</v>
      </c>
      <c r="D45" s="102"/>
      <c r="F45" s="102"/>
      <c r="G45" s="66"/>
    </row>
    <row r="46" spans="1:7" x14ac:dyDescent="0.25">
      <c r="A46" s="66" t="s">
        <v>1193</v>
      </c>
      <c r="B46" s="66" t="s">
        <v>615</v>
      </c>
      <c r="C46" s="157" t="s">
        <v>84</v>
      </c>
      <c r="D46" s="102"/>
      <c r="F46" s="102"/>
      <c r="G46" s="66"/>
    </row>
    <row r="47" spans="1:7" x14ac:dyDescent="0.25">
      <c r="A47" s="66" t="s">
        <v>1194</v>
      </c>
      <c r="B47" s="66" t="s">
        <v>617</v>
      </c>
      <c r="C47" s="157" t="s">
        <v>84</v>
      </c>
      <c r="D47" s="102"/>
      <c r="F47" s="102"/>
      <c r="G47" s="66"/>
    </row>
    <row r="48" spans="1:7" x14ac:dyDescent="0.25">
      <c r="A48" s="66" t="s">
        <v>1195</v>
      </c>
      <c r="B48" s="66" t="s">
        <v>619</v>
      </c>
      <c r="C48" s="157" t="s">
        <v>84</v>
      </c>
      <c r="D48" s="102"/>
      <c r="F48" s="102"/>
      <c r="G48" s="66"/>
    </row>
    <row r="49" spans="1:7" x14ac:dyDescent="0.25">
      <c r="A49" s="66" t="s">
        <v>1196</v>
      </c>
      <c r="B49" s="66" t="s">
        <v>621</v>
      </c>
      <c r="C49" s="157" t="s">
        <v>84</v>
      </c>
      <c r="D49" s="102"/>
      <c r="F49" s="102"/>
      <c r="G49" s="66"/>
    </row>
    <row r="50" spans="1:7" x14ac:dyDescent="0.25">
      <c r="A50" s="66" t="s">
        <v>1197</v>
      </c>
      <c r="B50" s="66" t="s">
        <v>623</v>
      </c>
      <c r="C50" s="157" t="s">
        <v>84</v>
      </c>
      <c r="D50" s="102"/>
      <c r="F50" s="102"/>
      <c r="G50" s="66"/>
    </row>
    <row r="51" spans="1:7" x14ac:dyDescent="0.25">
      <c r="A51" s="66" t="s">
        <v>1198</v>
      </c>
      <c r="B51" s="66" t="s">
        <v>625</v>
      </c>
      <c r="C51" s="157" t="s">
        <v>84</v>
      </c>
      <c r="D51" s="102"/>
      <c r="F51" s="102"/>
      <c r="G51" s="66"/>
    </row>
    <row r="52" spans="1:7" x14ac:dyDescent="0.25">
      <c r="A52" s="66" t="s">
        <v>1199</v>
      </c>
      <c r="B52" s="66" t="s">
        <v>627</v>
      </c>
      <c r="C52" s="157" t="s">
        <v>84</v>
      </c>
      <c r="D52" s="102"/>
      <c r="F52" s="102"/>
      <c r="G52" s="66"/>
    </row>
    <row r="53" spans="1:7" x14ac:dyDescent="0.25">
      <c r="A53" s="66" t="s">
        <v>1200</v>
      </c>
      <c r="B53" s="66" t="s">
        <v>6</v>
      </c>
      <c r="C53" s="157" t="s">
        <v>84</v>
      </c>
      <c r="D53" s="102"/>
      <c r="F53" s="102"/>
      <c r="G53" s="66"/>
    </row>
    <row r="54" spans="1:7" x14ac:dyDescent="0.25">
      <c r="A54" s="66" t="s">
        <v>1201</v>
      </c>
      <c r="B54" s="66" t="s">
        <v>630</v>
      </c>
      <c r="C54" s="157" t="s">
        <v>84</v>
      </c>
      <c r="D54" s="102"/>
      <c r="F54" s="102"/>
      <c r="G54" s="66"/>
    </row>
    <row r="55" spans="1:7" x14ac:dyDescent="0.25">
      <c r="A55" s="66" t="s">
        <v>1202</v>
      </c>
      <c r="B55" s="102" t="s">
        <v>319</v>
      </c>
      <c r="C55" s="159">
        <f>SUM(C56:C58)</f>
        <v>0</v>
      </c>
      <c r="D55" s="102"/>
      <c r="F55" s="102"/>
      <c r="G55" s="66"/>
    </row>
    <row r="56" spans="1:7" x14ac:dyDescent="0.25">
      <c r="A56" s="66" t="s">
        <v>1203</v>
      </c>
      <c r="B56" s="66" t="s">
        <v>633</v>
      </c>
      <c r="C56" s="157" t="s">
        <v>84</v>
      </c>
      <c r="D56" s="102"/>
      <c r="F56" s="102"/>
      <c r="G56" s="66"/>
    </row>
    <row r="57" spans="1:7" x14ac:dyDescent="0.25">
      <c r="A57" s="66" t="s">
        <v>1204</v>
      </c>
      <c r="B57" s="66" t="s">
        <v>635</v>
      </c>
      <c r="C57" s="157" t="s">
        <v>84</v>
      </c>
      <c r="D57" s="102"/>
      <c r="F57" s="102"/>
      <c r="G57" s="66"/>
    </row>
    <row r="58" spans="1:7" x14ac:dyDescent="0.25">
      <c r="A58" s="66" t="s">
        <v>1205</v>
      </c>
      <c r="B58" s="66" t="s">
        <v>2</v>
      </c>
      <c r="C58" s="157" t="s">
        <v>84</v>
      </c>
      <c r="D58" s="102"/>
      <c r="F58" s="102"/>
      <c r="G58" s="66"/>
    </row>
    <row r="59" spans="1:7" x14ac:dyDescent="0.25">
      <c r="A59" s="66" t="s">
        <v>1206</v>
      </c>
      <c r="B59" s="102" t="s">
        <v>147</v>
      </c>
      <c r="C59" s="159" t="e">
        <f>SUM(C60:C69)</f>
        <v>#VALUE!</v>
      </c>
      <c r="D59" s="102"/>
      <c r="F59" s="102"/>
      <c r="G59" s="66"/>
    </row>
    <row r="60" spans="1:7" x14ac:dyDescent="0.25">
      <c r="A60" s="66" t="s">
        <v>1207</v>
      </c>
      <c r="B60" s="81" t="s">
        <v>321</v>
      </c>
      <c r="C60" s="157" t="s">
        <v>84</v>
      </c>
      <c r="D60" s="102"/>
      <c r="F60" s="102"/>
      <c r="G60" s="66"/>
    </row>
    <row r="61" spans="1:7" x14ac:dyDescent="0.25">
      <c r="A61" s="66" t="s">
        <v>1208</v>
      </c>
      <c r="B61" s="81" t="s">
        <v>323</v>
      </c>
      <c r="C61" s="157" t="s">
        <v>84</v>
      </c>
      <c r="D61" s="102"/>
      <c r="F61" s="102"/>
      <c r="G61" s="66"/>
    </row>
    <row r="62" spans="1:7" x14ac:dyDescent="0.25">
      <c r="A62" s="66" t="s">
        <v>1209</v>
      </c>
      <c r="B62" s="81" t="s">
        <v>325</v>
      </c>
      <c r="C62" s="157" t="s">
        <v>84</v>
      </c>
      <c r="D62" s="102"/>
      <c r="F62" s="102"/>
      <c r="G62" s="66"/>
    </row>
    <row r="63" spans="1:7" x14ac:dyDescent="0.25">
      <c r="A63" s="66" t="s">
        <v>1210</v>
      </c>
      <c r="B63" s="81" t="s">
        <v>12</v>
      </c>
      <c r="C63" s="157" t="s">
        <v>84</v>
      </c>
      <c r="D63" s="102"/>
      <c r="F63" s="102"/>
      <c r="G63" s="66"/>
    </row>
    <row r="64" spans="1:7" x14ac:dyDescent="0.25">
      <c r="A64" s="66" t="s">
        <v>1211</v>
      </c>
      <c r="B64" s="81" t="s">
        <v>328</v>
      </c>
      <c r="C64" s="157" t="s">
        <v>84</v>
      </c>
      <c r="D64" s="102"/>
      <c r="F64" s="102"/>
      <c r="G64" s="66"/>
    </row>
    <row r="65" spans="1:7" x14ac:dyDescent="0.25">
      <c r="A65" s="66" t="s">
        <v>1212</v>
      </c>
      <c r="B65" s="81" t="s">
        <v>330</v>
      </c>
      <c r="C65" s="157" t="s">
        <v>84</v>
      </c>
      <c r="D65" s="102"/>
      <c r="F65" s="102"/>
      <c r="G65" s="66"/>
    </row>
    <row r="66" spans="1:7" x14ac:dyDescent="0.25">
      <c r="A66" s="66" t="s">
        <v>1213</v>
      </c>
      <c r="B66" s="81" t="s">
        <v>332</v>
      </c>
      <c r="C66" s="157" t="s">
        <v>84</v>
      </c>
      <c r="D66" s="102"/>
      <c r="F66" s="102"/>
      <c r="G66" s="66"/>
    </row>
    <row r="67" spans="1:7" x14ac:dyDescent="0.25">
      <c r="A67" s="66" t="s">
        <v>1214</v>
      </c>
      <c r="B67" s="81" t="s">
        <v>334</v>
      </c>
      <c r="C67" s="157" t="s">
        <v>84</v>
      </c>
      <c r="D67" s="102"/>
      <c r="F67" s="102"/>
      <c r="G67" s="66"/>
    </row>
    <row r="68" spans="1:7" x14ac:dyDescent="0.25">
      <c r="A68" s="66" t="s">
        <v>1215</v>
      </c>
      <c r="B68" s="81" t="s">
        <v>336</v>
      </c>
      <c r="C68" s="157" t="s">
        <v>84</v>
      </c>
      <c r="D68" s="102"/>
      <c r="F68" s="102"/>
      <c r="G68" s="66"/>
    </row>
    <row r="69" spans="1:7" x14ac:dyDescent="0.25">
      <c r="A69" s="66" t="s">
        <v>1216</v>
      </c>
      <c r="B69" s="81" t="s">
        <v>147</v>
      </c>
      <c r="C69" s="157" t="e">
        <f>IF(1-C26-C55-(C60+C61+C62+C63+C64+C65+C66+C67+C68)=1,0,1-C26-C55-(C60+C61+C62+C63+C64+C65+C66+C67+C68))</f>
        <v>#VALUE!</v>
      </c>
      <c r="D69" s="102"/>
      <c r="F69" s="102"/>
      <c r="G69" s="66"/>
    </row>
    <row r="70" spans="1:7" outlineLevel="1" x14ac:dyDescent="0.25">
      <c r="A70" s="66" t="s">
        <v>1217</v>
      </c>
      <c r="B70" s="93" t="s">
        <v>151</v>
      </c>
      <c r="C70" s="157"/>
      <c r="G70" s="66"/>
    </row>
    <row r="71" spans="1:7" outlineLevel="1" x14ac:dyDescent="0.25">
      <c r="A71" s="66" t="s">
        <v>1218</v>
      </c>
      <c r="B71" s="93" t="s">
        <v>151</v>
      </c>
      <c r="C71" s="157"/>
      <c r="G71" s="66"/>
    </row>
    <row r="72" spans="1:7" outlineLevel="1" x14ac:dyDescent="0.25">
      <c r="A72" s="66" t="s">
        <v>1219</v>
      </c>
      <c r="B72" s="93" t="s">
        <v>151</v>
      </c>
      <c r="C72" s="157"/>
      <c r="G72" s="66"/>
    </row>
    <row r="73" spans="1:7" outlineLevel="1" x14ac:dyDescent="0.25">
      <c r="A73" s="66" t="s">
        <v>1220</v>
      </c>
      <c r="B73" s="93" t="s">
        <v>151</v>
      </c>
      <c r="C73" s="157"/>
      <c r="G73" s="66"/>
    </row>
    <row r="74" spans="1:7" outlineLevel="1" x14ac:dyDescent="0.25">
      <c r="A74" s="66" t="s">
        <v>1221</v>
      </c>
      <c r="B74" s="93" t="s">
        <v>151</v>
      </c>
      <c r="C74" s="157"/>
      <c r="G74" s="66"/>
    </row>
    <row r="75" spans="1:7" outlineLevel="1" x14ac:dyDescent="0.25">
      <c r="A75" s="66" t="s">
        <v>1222</v>
      </c>
      <c r="B75" s="93" t="s">
        <v>151</v>
      </c>
      <c r="C75" s="157"/>
      <c r="G75" s="66"/>
    </row>
    <row r="76" spans="1:7" outlineLevel="1" x14ac:dyDescent="0.25">
      <c r="A76" s="66" t="s">
        <v>1223</v>
      </c>
      <c r="B76" s="93" t="s">
        <v>151</v>
      </c>
      <c r="C76" s="157"/>
      <c r="G76" s="66"/>
    </row>
    <row r="77" spans="1:7" outlineLevel="1" x14ac:dyDescent="0.25">
      <c r="A77" s="66" t="s">
        <v>1224</v>
      </c>
      <c r="B77" s="93" t="s">
        <v>151</v>
      </c>
      <c r="C77" s="157"/>
      <c r="G77" s="66"/>
    </row>
    <row r="78" spans="1:7" outlineLevel="1" x14ac:dyDescent="0.25">
      <c r="A78" s="66" t="s">
        <v>1225</v>
      </c>
      <c r="B78" s="93" t="s">
        <v>151</v>
      </c>
      <c r="C78" s="157"/>
      <c r="G78" s="66"/>
    </row>
    <row r="79" spans="1:7" outlineLevel="1" x14ac:dyDescent="0.25">
      <c r="A79" s="66" t="s">
        <v>1226</v>
      </c>
      <c r="B79" s="93" t="s">
        <v>151</v>
      </c>
      <c r="C79" s="157"/>
      <c r="G79" s="66"/>
    </row>
    <row r="80" spans="1:7" ht="15" customHeight="1" x14ac:dyDescent="0.25">
      <c r="A80" s="83"/>
      <c r="B80" s="84" t="s">
        <v>1227</v>
      </c>
      <c r="C80" s="83" t="s">
        <v>1164</v>
      </c>
      <c r="D80" s="83"/>
      <c r="E80" s="85"/>
      <c r="F80" s="86"/>
      <c r="G80" s="86"/>
    </row>
    <row r="81" spans="1:7" x14ac:dyDescent="0.25">
      <c r="A81" s="66" t="s">
        <v>1228</v>
      </c>
      <c r="B81" s="66" t="s">
        <v>691</v>
      </c>
      <c r="C81" s="157" t="s">
        <v>84</v>
      </c>
      <c r="E81" s="64"/>
    </row>
    <row r="82" spans="1:7" x14ac:dyDescent="0.25">
      <c r="A82" s="66" t="s">
        <v>1229</v>
      </c>
      <c r="B82" s="66" t="s">
        <v>693</v>
      </c>
      <c r="C82" s="157" t="e">
        <f>100%-C81</f>
        <v>#VALUE!</v>
      </c>
      <c r="E82" s="64"/>
    </row>
    <row r="83" spans="1:7" x14ac:dyDescent="0.25">
      <c r="A83" s="66" t="s">
        <v>1230</v>
      </c>
      <c r="B83" s="66" t="s">
        <v>147</v>
      </c>
      <c r="C83" s="157" t="s">
        <v>84</v>
      </c>
      <c r="E83" s="64"/>
    </row>
    <row r="84" spans="1:7" outlineLevel="1" x14ac:dyDescent="0.25">
      <c r="A84" s="66" t="s">
        <v>1231</v>
      </c>
      <c r="C84" s="157"/>
      <c r="E84" s="64"/>
    </row>
    <row r="85" spans="1:7" outlineLevel="1" x14ac:dyDescent="0.25">
      <c r="A85" s="66" t="s">
        <v>1232</v>
      </c>
      <c r="C85" s="157"/>
      <c r="E85" s="64"/>
    </row>
    <row r="86" spans="1:7" outlineLevel="1" x14ac:dyDescent="0.25">
      <c r="A86" s="66" t="s">
        <v>1233</v>
      </c>
      <c r="C86" s="157"/>
      <c r="E86" s="64"/>
    </row>
    <row r="87" spans="1:7" outlineLevel="1" x14ac:dyDescent="0.25">
      <c r="A87" s="66" t="s">
        <v>1234</v>
      </c>
      <c r="C87" s="157"/>
      <c r="E87" s="64"/>
    </row>
    <row r="88" spans="1:7" outlineLevel="1" x14ac:dyDescent="0.25">
      <c r="A88" s="66" t="s">
        <v>1235</v>
      </c>
      <c r="C88" s="157"/>
      <c r="E88" s="64"/>
    </row>
    <row r="89" spans="1:7" outlineLevel="1" x14ac:dyDescent="0.25">
      <c r="A89" s="66" t="s">
        <v>1236</v>
      </c>
      <c r="C89" s="157"/>
      <c r="E89" s="64"/>
    </row>
    <row r="90" spans="1:7" ht="15" customHeight="1" x14ac:dyDescent="0.25">
      <c r="A90" s="83"/>
      <c r="B90" s="84" t="s">
        <v>1237</v>
      </c>
      <c r="C90" s="83" t="s">
        <v>1164</v>
      </c>
      <c r="D90" s="83"/>
      <c r="E90" s="85"/>
      <c r="F90" s="86"/>
      <c r="G90" s="86"/>
    </row>
    <row r="91" spans="1:7" x14ac:dyDescent="0.25">
      <c r="A91" s="66" t="s">
        <v>1238</v>
      </c>
      <c r="B91" s="66" t="s">
        <v>703</v>
      </c>
      <c r="C91" s="157" t="s">
        <v>84</v>
      </c>
      <c r="E91" s="64"/>
    </row>
    <row r="92" spans="1:7" x14ac:dyDescent="0.25">
      <c r="A92" s="66" t="s">
        <v>1239</v>
      </c>
      <c r="B92" s="66" t="s">
        <v>705</v>
      </c>
      <c r="C92" s="157" t="s">
        <v>84</v>
      </c>
      <c r="E92" s="64"/>
    </row>
    <row r="93" spans="1:7" x14ac:dyDescent="0.25">
      <c r="A93" s="66" t="s">
        <v>1240</v>
      </c>
      <c r="B93" s="66" t="s">
        <v>147</v>
      </c>
      <c r="C93" s="157" t="s">
        <v>84</v>
      </c>
      <c r="E93" s="64"/>
    </row>
    <row r="94" spans="1:7" outlineLevel="1" x14ac:dyDescent="0.25">
      <c r="A94" s="66" t="s">
        <v>1241</v>
      </c>
      <c r="C94" s="157"/>
      <c r="E94" s="64"/>
    </row>
    <row r="95" spans="1:7" outlineLevel="1" x14ac:dyDescent="0.25">
      <c r="A95" s="66" t="s">
        <v>1242</v>
      </c>
      <c r="C95" s="157"/>
      <c r="E95" s="64"/>
    </row>
    <row r="96" spans="1:7" outlineLevel="1" x14ac:dyDescent="0.25">
      <c r="A96" s="66" t="s">
        <v>1243</v>
      </c>
      <c r="C96" s="157"/>
      <c r="E96" s="64"/>
    </row>
    <row r="97" spans="1:7" outlineLevel="1" x14ac:dyDescent="0.25">
      <c r="A97" s="66" t="s">
        <v>1244</v>
      </c>
      <c r="C97" s="157"/>
      <c r="E97" s="64"/>
    </row>
    <row r="98" spans="1:7" outlineLevel="1" x14ac:dyDescent="0.25">
      <c r="A98" s="66" t="s">
        <v>1245</v>
      </c>
      <c r="C98" s="157"/>
      <c r="E98" s="64"/>
    </row>
    <row r="99" spans="1:7" outlineLevel="1" x14ac:dyDescent="0.25">
      <c r="A99" s="66" t="s">
        <v>1246</v>
      </c>
      <c r="C99" s="157"/>
      <c r="E99" s="64"/>
    </row>
    <row r="100" spans="1:7" ht="15" customHeight="1" x14ac:dyDescent="0.25">
      <c r="A100" s="83"/>
      <c r="B100" s="84" t="s">
        <v>1247</v>
      </c>
      <c r="C100" s="83" t="s">
        <v>1164</v>
      </c>
      <c r="D100" s="83"/>
      <c r="E100" s="85"/>
      <c r="F100" s="86"/>
      <c r="G100" s="86"/>
    </row>
    <row r="101" spans="1:7" x14ac:dyDescent="0.25">
      <c r="A101" s="66" t="s">
        <v>1248</v>
      </c>
      <c r="B101" s="62" t="s">
        <v>715</v>
      </c>
      <c r="C101" s="157" t="s">
        <v>84</v>
      </c>
      <c r="E101" s="64"/>
    </row>
    <row r="102" spans="1:7" x14ac:dyDescent="0.25">
      <c r="A102" s="66" t="s">
        <v>1249</v>
      </c>
      <c r="B102" s="62" t="s">
        <v>717</v>
      </c>
      <c r="C102" s="157" t="s">
        <v>84</v>
      </c>
      <c r="E102" s="64"/>
    </row>
    <row r="103" spans="1:7" x14ac:dyDescent="0.25">
      <c r="A103" s="66" t="s">
        <v>1250</v>
      </c>
      <c r="B103" s="62" t="s">
        <v>719</v>
      </c>
      <c r="C103" s="157" t="s">
        <v>84</v>
      </c>
    </row>
    <row r="104" spans="1:7" x14ac:dyDescent="0.25">
      <c r="A104" s="66" t="s">
        <v>1251</v>
      </c>
      <c r="B104" s="62" t="s">
        <v>721</v>
      </c>
      <c r="C104" s="157" t="s">
        <v>84</v>
      </c>
    </row>
    <row r="105" spans="1:7" x14ac:dyDescent="0.25">
      <c r="A105" s="66" t="s">
        <v>1252</v>
      </c>
      <c r="B105" s="62" t="s">
        <v>723</v>
      </c>
      <c r="C105" s="157" t="s">
        <v>84</v>
      </c>
    </row>
    <row r="106" spans="1:7" outlineLevel="1" x14ac:dyDescent="0.25">
      <c r="A106" s="66" t="s">
        <v>1253</v>
      </c>
      <c r="B106" s="62"/>
      <c r="C106" s="157"/>
    </row>
    <row r="107" spans="1:7" outlineLevel="1" x14ac:dyDescent="0.25">
      <c r="A107" s="66" t="s">
        <v>1254</v>
      </c>
      <c r="B107" s="62"/>
      <c r="C107" s="157"/>
    </row>
    <row r="108" spans="1:7" outlineLevel="1" x14ac:dyDescent="0.25">
      <c r="A108" s="66" t="s">
        <v>1255</v>
      </c>
      <c r="B108" s="62"/>
      <c r="C108" s="157"/>
    </row>
    <row r="109" spans="1:7" outlineLevel="1" x14ac:dyDescent="0.25">
      <c r="A109" s="66" t="s">
        <v>1256</v>
      </c>
      <c r="B109" s="62"/>
      <c r="C109" s="157"/>
    </row>
    <row r="110" spans="1:7" ht="15" customHeight="1" x14ac:dyDescent="0.25">
      <c r="A110" s="83"/>
      <c r="B110" s="84" t="s">
        <v>1257</v>
      </c>
      <c r="C110" s="83" t="s">
        <v>1164</v>
      </c>
      <c r="D110" s="83"/>
      <c r="E110" s="85"/>
      <c r="F110" s="86"/>
      <c r="G110" s="86"/>
    </row>
    <row r="111" spans="1:7" x14ac:dyDescent="0.25">
      <c r="A111" s="66" t="s">
        <v>1258</v>
      </c>
      <c r="B111" s="66" t="s">
        <v>730</v>
      </c>
      <c r="C111" s="157" t="s">
        <v>84</v>
      </c>
      <c r="E111" s="64"/>
    </row>
    <row r="112" spans="1:7" outlineLevel="1" x14ac:dyDescent="0.25">
      <c r="A112" s="66" t="s">
        <v>1259</v>
      </c>
      <c r="C112" s="157"/>
      <c r="E112" s="64"/>
    </row>
    <row r="113" spans="1:7" outlineLevel="1" x14ac:dyDescent="0.25">
      <c r="A113" s="66" t="s">
        <v>1260</v>
      </c>
      <c r="C113" s="157"/>
      <c r="E113" s="64"/>
    </row>
    <row r="114" spans="1:7" outlineLevel="1" x14ac:dyDescent="0.25">
      <c r="A114" s="66" t="s">
        <v>1261</v>
      </c>
      <c r="C114" s="157"/>
      <c r="E114" s="64"/>
    </row>
    <row r="115" spans="1:7" outlineLevel="1" x14ac:dyDescent="0.25">
      <c r="A115" s="66" t="s">
        <v>1262</v>
      </c>
      <c r="C115" s="157"/>
      <c r="E115" s="64"/>
    </row>
    <row r="116" spans="1:7" ht="15" customHeight="1" x14ac:dyDescent="0.25">
      <c r="A116" s="83"/>
      <c r="B116" s="84" t="s">
        <v>1263</v>
      </c>
      <c r="C116" s="83" t="s">
        <v>736</v>
      </c>
      <c r="D116" s="83" t="s">
        <v>737</v>
      </c>
      <c r="E116" s="85"/>
      <c r="F116" s="83" t="s">
        <v>1164</v>
      </c>
      <c r="G116" s="83" t="s">
        <v>738</v>
      </c>
    </row>
    <row r="117" spans="1:7" x14ac:dyDescent="0.25">
      <c r="A117" s="66" t="s">
        <v>1264</v>
      </c>
      <c r="B117" s="81" t="s">
        <v>740</v>
      </c>
      <c r="C117" s="163" t="e">
        <f>C144/C10*1000</f>
        <v>#VALUE!</v>
      </c>
      <c r="D117" s="79"/>
      <c r="E117" s="79"/>
      <c r="F117" s="95"/>
      <c r="G117" s="95"/>
    </row>
    <row r="118" spans="1:7" x14ac:dyDescent="0.25">
      <c r="A118" s="79"/>
      <c r="B118" s="103"/>
      <c r="C118" s="79"/>
      <c r="D118" s="79"/>
      <c r="E118" s="79"/>
      <c r="F118" s="95"/>
      <c r="G118" s="95"/>
    </row>
    <row r="119" spans="1:7" x14ac:dyDescent="0.25">
      <c r="B119" s="81" t="s">
        <v>741</v>
      </c>
      <c r="C119" s="79"/>
      <c r="D119" s="79"/>
      <c r="E119" s="79"/>
      <c r="F119" s="95"/>
      <c r="G119" s="95"/>
    </row>
    <row r="120" spans="1:7" x14ac:dyDescent="0.25">
      <c r="A120" s="66" t="s">
        <v>1265</v>
      </c>
      <c r="B120" s="81" t="s">
        <v>2417</v>
      </c>
      <c r="C120" s="163" t="s">
        <v>84</v>
      </c>
      <c r="D120" s="164" t="s">
        <v>84</v>
      </c>
      <c r="E120" s="79"/>
      <c r="F120" s="176" t="str">
        <f t="shared" ref="F120:F143" si="0">IF($C$144=0,"",IF(C120="[for completion]","",C120/$C$144))</f>
        <v/>
      </c>
      <c r="G120" s="176" t="str">
        <f t="shared" ref="G120:G143" si="1">IF($D$144=0,"",IF(D120="[for completion]","",D120/$D$144))</f>
        <v/>
      </c>
    </row>
    <row r="121" spans="1:7" x14ac:dyDescent="0.25">
      <c r="A121" s="66" t="s">
        <v>1266</v>
      </c>
      <c r="B121" s="81" t="s">
        <v>2418</v>
      </c>
      <c r="C121" s="163" t="s">
        <v>84</v>
      </c>
      <c r="D121" s="164" t="s">
        <v>84</v>
      </c>
      <c r="E121" s="79"/>
      <c r="F121" s="176" t="str">
        <f t="shared" si="0"/>
        <v/>
      </c>
      <c r="G121" s="176" t="str">
        <f t="shared" si="1"/>
        <v/>
      </c>
    </row>
    <row r="122" spans="1:7" x14ac:dyDescent="0.25">
      <c r="A122" s="66" t="s">
        <v>1267</v>
      </c>
      <c r="B122" s="81" t="s">
        <v>2419</v>
      </c>
      <c r="C122" s="163" t="s">
        <v>84</v>
      </c>
      <c r="D122" s="164" t="s">
        <v>84</v>
      </c>
      <c r="E122" s="79"/>
      <c r="F122" s="176" t="str">
        <f t="shared" si="0"/>
        <v/>
      </c>
      <c r="G122" s="176" t="str">
        <f t="shared" si="1"/>
        <v/>
      </c>
    </row>
    <row r="123" spans="1:7" x14ac:dyDescent="0.25">
      <c r="A123" s="66" t="s">
        <v>1268</v>
      </c>
      <c r="B123" s="81" t="s">
        <v>658</v>
      </c>
      <c r="C123" s="163" t="s">
        <v>84</v>
      </c>
      <c r="D123" s="164" t="s">
        <v>84</v>
      </c>
      <c r="E123" s="79"/>
      <c r="F123" s="176" t="str">
        <f t="shared" si="0"/>
        <v/>
      </c>
      <c r="G123" s="176" t="str">
        <f t="shared" si="1"/>
        <v/>
      </c>
    </row>
    <row r="124" spans="1:7" x14ac:dyDescent="0.25">
      <c r="A124" s="66" t="s">
        <v>1269</v>
      </c>
      <c r="B124" s="81" t="s">
        <v>658</v>
      </c>
      <c r="C124" s="163" t="s">
        <v>84</v>
      </c>
      <c r="D124" s="164" t="s">
        <v>84</v>
      </c>
      <c r="E124" s="79"/>
      <c r="F124" s="176" t="str">
        <f t="shared" si="0"/>
        <v/>
      </c>
      <c r="G124" s="176" t="str">
        <f t="shared" si="1"/>
        <v/>
      </c>
    </row>
    <row r="125" spans="1:7" x14ac:dyDescent="0.25">
      <c r="A125" s="66" t="s">
        <v>1270</v>
      </c>
      <c r="B125" s="81" t="s">
        <v>658</v>
      </c>
      <c r="C125" s="163" t="s">
        <v>84</v>
      </c>
      <c r="D125" s="164" t="s">
        <v>84</v>
      </c>
      <c r="E125" s="79"/>
      <c r="F125" s="176" t="str">
        <f t="shared" si="0"/>
        <v/>
      </c>
      <c r="G125" s="176" t="str">
        <f t="shared" si="1"/>
        <v/>
      </c>
    </row>
    <row r="126" spans="1:7" x14ac:dyDescent="0.25">
      <c r="A126" s="66" t="s">
        <v>1271</v>
      </c>
      <c r="B126" s="81" t="s">
        <v>658</v>
      </c>
      <c r="C126" s="163" t="s">
        <v>84</v>
      </c>
      <c r="D126" s="164" t="s">
        <v>84</v>
      </c>
      <c r="E126" s="79"/>
      <c r="F126" s="176" t="str">
        <f t="shared" si="0"/>
        <v/>
      </c>
      <c r="G126" s="176" t="str">
        <f t="shared" si="1"/>
        <v/>
      </c>
    </row>
    <row r="127" spans="1:7" x14ac:dyDescent="0.25">
      <c r="A127" s="66" t="s">
        <v>1272</v>
      </c>
      <c r="B127" s="81" t="s">
        <v>658</v>
      </c>
      <c r="C127" s="163" t="s">
        <v>84</v>
      </c>
      <c r="D127" s="164" t="s">
        <v>84</v>
      </c>
      <c r="E127" s="79"/>
      <c r="F127" s="176" t="str">
        <f t="shared" si="0"/>
        <v/>
      </c>
      <c r="G127" s="176" t="str">
        <f t="shared" si="1"/>
        <v/>
      </c>
    </row>
    <row r="128" spans="1:7" x14ac:dyDescent="0.25">
      <c r="A128" s="66" t="s">
        <v>1273</v>
      </c>
      <c r="B128" s="81" t="s">
        <v>658</v>
      </c>
      <c r="C128" s="163" t="s">
        <v>84</v>
      </c>
      <c r="D128" s="164" t="s">
        <v>84</v>
      </c>
      <c r="E128" s="79"/>
      <c r="F128" s="176" t="str">
        <f t="shared" si="0"/>
        <v/>
      </c>
      <c r="G128" s="176" t="str">
        <f t="shared" si="1"/>
        <v/>
      </c>
    </row>
    <row r="129" spans="1:7" x14ac:dyDescent="0.25">
      <c r="A129" s="66" t="s">
        <v>1274</v>
      </c>
      <c r="B129" s="81" t="s">
        <v>658</v>
      </c>
      <c r="C129" s="163" t="s">
        <v>84</v>
      </c>
      <c r="D129" s="164" t="s">
        <v>84</v>
      </c>
      <c r="E129" s="81"/>
      <c r="F129" s="176" t="str">
        <f t="shared" si="0"/>
        <v/>
      </c>
      <c r="G129" s="176" t="str">
        <f t="shared" si="1"/>
        <v/>
      </c>
    </row>
    <row r="130" spans="1:7" x14ac:dyDescent="0.25">
      <c r="A130" s="66" t="s">
        <v>1275</v>
      </c>
      <c r="B130" s="81" t="s">
        <v>658</v>
      </c>
      <c r="C130" s="163" t="s">
        <v>84</v>
      </c>
      <c r="D130" s="164" t="s">
        <v>84</v>
      </c>
      <c r="E130" s="81"/>
      <c r="F130" s="176" t="str">
        <f t="shared" si="0"/>
        <v/>
      </c>
      <c r="G130" s="176" t="str">
        <f t="shared" si="1"/>
        <v/>
      </c>
    </row>
    <row r="131" spans="1:7" x14ac:dyDescent="0.25">
      <c r="A131" s="66" t="s">
        <v>1276</v>
      </c>
      <c r="B131" s="81" t="s">
        <v>658</v>
      </c>
      <c r="C131" s="163" t="s">
        <v>84</v>
      </c>
      <c r="D131" s="164" t="s">
        <v>84</v>
      </c>
      <c r="E131" s="81"/>
      <c r="F131" s="176" t="str">
        <f t="shared" si="0"/>
        <v/>
      </c>
      <c r="G131" s="176" t="str">
        <f t="shared" si="1"/>
        <v/>
      </c>
    </row>
    <row r="132" spans="1:7" x14ac:dyDescent="0.25">
      <c r="A132" s="66" t="s">
        <v>1277</v>
      </c>
      <c r="B132" s="81" t="s">
        <v>658</v>
      </c>
      <c r="C132" s="163" t="s">
        <v>84</v>
      </c>
      <c r="D132" s="164" t="s">
        <v>84</v>
      </c>
      <c r="E132" s="81"/>
      <c r="F132" s="176" t="str">
        <f t="shared" si="0"/>
        <v/>
      </c>
      <c r="G132" s="176" t="str">
        <f t="shared" si="1"/>
        <v/>
      </c>
    </row>
    <row r="133" spans="1:7" x14ac:dyDescent="0.25">
      <c r="A133" s="66" t="s">
        <v>1278</v>
      </c>
      <c r="B133" s="81" t="s">
        <v>658</v>
      </c>
      <c r="C133" s="163" t="s">
        <v>84</v>
      </c>
      <c r="D133" s="164" t="s">
        <v>84</v>
      </c>
      <c r="E133" s="81"/>
      <c r="F133" s="176" t="str">
        <f t="shared" si="0"/>
        <v/>
      </c>
      <c r="G133" s="176" t="str">
        <f t="shared" si="1"/>
        <v/>
      </c>
    </row>
    <row r="134" spans="1:7" x14ac:dyDescent="0.25">
      <c r="A134" s="66" t="s">
        <v>1279</v>
      </c>
      <c r="B134" s="81" t="s">
        <v>658</v>
      </c>
      <c r="C134" s="163" t="s">
        <v>84</v>
      </c>
      <c r="D134" s="164" t="s">
        <v>84</v>
      </c>
      <c r="E134" s="81"/>
      <c r="F134" s="176" t="str">
        <f t="shared" si="0"/>
        <v/>
      </c>
      <c r="G134" s="176" t="str">
        <f t="shared" si="1"/>
        <v/>
      </c>
    </row>
    <row r="135" spans="1:7" x14ac:dyDescent="0.25">
      <c r="A135" s="66" t="s">
        <v>1280</v>
      </c>
      <c r="B135" s="81" t="s">
        <v>658</v>
      </c>
      <c r="C135" s="163" t="s">
        <v>84</v>
      </c>
      <c r="D135" s="164" t="s">
        <v>84</v>
      </c>
      <c r="F135" s="176" t="str">
        <f t="shared" si="0"/>
        <v/>
      </c>
      <c r="G135" s="176" t="str">
        <f t="shared" si="1"/>
        <v/>
      </c>
    </row>
    <row r="136" spans="1:7" x14ac:dyDescent="0.25">
      <c r="A136" s="66" t="s">
        <v>1281</v>
      </c>
      <c r="B136" s="81" t="s">
        <v>658</v>
      </c>
      <c r="C136" s="163" t="s">
        <v>84</v>
      </c>
      <c r="D136" s="164" t="s">
        <v>84</v>
      </c>
      <c r="E136" s="97"/>
      <c r="F136" s="176" t="str">
        <f t="shared" si="0"/>
        <v/>
      </c>
      <c r="G136" s="176" t="str">
        <f t="shared" si="1"/>
        <v/>
      </c>
    </row>
    <row r="137" spans="1:7" x14ac:dyDescent="0.25">
      <c r="A137" s="66" t="s">
        <v>1282</v>
      </c>
      <c r="B137" s="81" t="s">
        <v>658</v>
      </c>
      <c r="C137" s="163" t="s">
        <v>84</v>
      </c>
      <c r="D137" s="164" t="s">
        <v>84</v>
      </c>
      <c r="E137" s="97"/>
      <c r="F137" s="176" t="str">
        <f t="shared" si="0"/>
        <v/>
      </c>
      <c r="G137" s="176" t="str">
        <f t="shared" si="1"/>
        <v/>
      </c>
    </row>
    <row r="138" spans="1:7" x14ac:dyDescent="0.25">
      <c r="A138" s="66" t="s">
        <v>1283</v>
      </c>
      <c r="B138" s="81" t="s">
        <v>658</v>
      </c>
      <c r="C138" s="163" t="s">
        <v>84</v>
      </c>
      <c r="D138" s="164" t="s">
        <v>84</v>
      </c>
      <c r="E138" s="97"/>
      <c r="F138" s="176" t="str">
        <f t="shared" si="0"/>
        <v/>
      </c>
      <c r="G138" s="176" t="str">
        <f t="shared" si="1"/>
        <v/>
      </c>
    </row>
    <row r="139" spans="1:7" x14ac:dyDescent="0.25">
      <c r="A139" s="66" t="s">
        <v>1284</v>
      </c>
      <c r="B139" s="81" t="s">
        <v>658</v>
      </c>
      <c r="C139" s="163" t="s">
        <v>84</v>
      </c>
      <c r="D139" s="164" t="s">
        <v>84</v>
      </c>
      <c r="E139" s="97"/>
      <c r="F139" s="176" t="str">
        <f t="shared" si="0"/>
        <v/>
      </c>
      <c r="G139" s="176" t="str">
        <f t="shared" si="1"/>
        <v/>
      </c>
    </row>
    <row r="140" spans="1:7" x14ac:dyDescent="0.25">
      <c r="A140" s="66" t="s">
        <v>1285</v>
      </c>
      <c r="B140" s="81" t="s">
        <v>658</v>
      </c>
      <c r="C140" s="163" t="s">
        <v>84</v>
      </c>
      <c r="D140" s="164" t="s">
        <v>84</v>
      </c>
      <c r="E140" s="97"/>
      <c r="F140" s="176" t="str">
        <f t="shared" si="0"/>
        <v/>
      </c>
      <c r="G140" s="176" t="str">
        <f t="shared" si="1"/>
        <v/>
      </c>
    </row>
    <row r="141" spans="1:7" x14ac:dyDescent="0.25">
      <c r="A141" s="66" t="s">
        <v>1286</v>
      </c>
      <c r="B141" s="81" t="s">
        <v>658</v>
      </c>
      <c r="C141" s="163" t="s">
        <v>84</v>
      </c>
      <c r="D141" s="164" t="s">
        <v>84</v>
      </c>
      <c r="E141" s="97"/>
      <c r="F141" s="176" t="str">
        <f t="shared" si="0"/>
        <v/>
      </c>
      <c r="G141" s="176" t="str">
        <f t="shared" si="1"/>
        <v/>
      </c>
    </row>
    <row r="142" spans="1:7" x14ac:dyDescent="0.25">
      <c r="A142" s="66" t="s">
        <v>1287</v>
      </c>
      <c r="B142" s="81" t="s">
        <v>658</v>
      </c>
      <c r="C142" s="163" t="s">
        <v>84</v>
      </c>
      <c r="D142" s="164" t="s">
        <v>84</v>
      </c>
      <c r="E142" s="97"/>
      <c r="F142" s="176" t="str">
        <f t="shared" si="0"/>
        <v/>
      </c>
      <c r="G142" s="176" t="str">
        <f t="shared" si="1"/>
        <v/>
      </c>
    </row>
    <row r="143" spans="1:7" x14ac:dyDescent="0.25">
      <c r="A143" s="66" t="s">
        <v>1288</v>
      </c>
      <c r="B143" s="81" t="s">
        <v>658</v>
      </c>
      <c r="C143" s="163" t="s">
        <v>84</v>
      </c>
      <c r="D143" s="164" t="s">
        <v>84</v>
      </c>
      <c r="E143" s="97"/>
      <c r="F143" s="176" t="str">
        <f t="shared" si="0"/>
        <v/>
      </c>
      <c r="G143" s="176" t="str">
        <f t="shared" si="1"/>
        <v/>
      </c>
    </row>
    <row r="144" spans="1:7" x14ac:dyDescent="0.25">
      <c r="A144" s="66" t="s">
        <v>1289</v>
      </c>
      <c r="B144" s="91" t="s">
        <v>149</v>
      </c>
      <c r="C144" s="165">
        <f>SUM(C120:C143)</f>
        <v>0</v>
      </c>
      <c r="D144" s="89">
        <f>SUM(D120:D143)</f>
        <v>0</v>
      </c>
      <c r="E144" s="97"/>
      <c r="F144" s="177">
        <f>SUM(F120:F143)</f>
        <v>0</v>
      </c>
      <c r="G144" s="177">
        <f>SUM(G120:G143)</f>
        <v>0</v>
      </c>
    </row>
    <row r="145" spans="1:7" ht="15" customHeight="1" x14ac:dyDescent="0.25">
      <c r="A145" s="83"/>
      <c r="B145" s="84" t="s">
        <v>1290</v>
      </c>
      <c r="C145" s="83" t="s">
        <v>736</v>
      </c>
      <c r="D145" s="83" t="s">
        <v>737</v>
      </c>
      <c r="E145" s="85"/>
      <c r="F145" s="83" t="s">
        <v>1164</v>
      </c>
      <c r="G145" s="83" t="s">
        <v>738</v>
      </c>
    </row>
    <row r="146" spans="1:7" x14ac:dyDescent="0.25">
      <c r="A146" s="66" t="s">
        <v>1291</v>
      </c>
      <c r="B146" s="66" t="s">
        <v>769</v>
      </c>
      <c r="C146" s="157" t="s">
        <v>84</v>
      </c>
      <c r="G146" s="66"/>
    </row>
    <row r="147" spans="1:7" x14ac:dyDescent="0.25">
      <c r="G147" s="66"/>
    </row>
    <row r="148" spans="1:7" x14ac:dyDescent="0.25">
      <c r="B148" s="81" t="s">
        <v>770</v>
      </c>
      <c r="G148" s="66"/>
    </row>
    <row r="149" spans="1:7" x14ac:dyDescent="0.25">
      <c r="A149" s="66" t="s">
        <v>1292</v>
      </c>
      <c r="B149" s="66" t="s">
        <v>772</v>
      </c>
      <c r="C149" s="163" t="s">
        <v>84</v>
      </c>
      <c r="D149" s="164" t="s">
        <v>84</v>
      </c>
      <c r="F149" s="176" t="str">
        <f t="shared" ref="F149:F163" si="2">IF($C$157=0,"",IF(C149="[for completion]","",C149/$C$157))</f>
        <v/>
      </c>
      <c r="G149" s="176" t="str">
        <f t="shared" ref="G149:G163" si="3">IF($D$157=0,"",IF(D149="[for completion]","",D149/$D$157))</f>
        <v/>
      </c>
    </row>
    <row r="150" spans="1:7" x14ac:dyDescent="0.25">
      <c r="A150" s="66" t="s">
        <v>1293</v>
      </c>
      <c r="B150" s="66" t="s">
        <v>774</v>
      </c>
      <c r="C150" s="163" t="s">
        <v>84</v>
      </c>
      <c r="D150" s="164" t="s">
        <v>84</v>
      </c>
      <c r="F150" s="176" t="str">
        <f t="shared" si="2"/>
        <v/>
      </c>
      <c r="G150" s="176" t="str">
        <f t="shared" si="3"/>
        <v/>
      </c>
    </row>
    <row r="151" spans="1:7" x14ac:dyDescent="0.25">
      <c r="A151" s="66" t="s">
        <v>1294</v>
      </c>
      <c r="B151" s="66" t="s">
        <v>776</v>
      </c>
      <c r="C151" s="163" t="s">
        <v>84</v>
      </c>
      <c r="D151" s="164" t="s">
        <v>84</v>
      </c>
      <c r="F151" s="176" t="str">
        <f t="shared" si="2"/>
        <v/>
      </c>
      <c r="G151" s="176" t="str">
        <f t="shared" si="3"/>
        <v/>
      </c>
    </row>
    <row r="152" spans="1:7" x14ac:dyDescent="0.25">
      <c r="A152" s="66" t="s">
        <v>1295</v>
      </c>
      <c r="B152" s="66" t="s">
        <v>778</v>
      </c>
      <c r="C152" s="163" t="s">
        <v>84</v>
      </c>
      <c r="D152" s="164" t="s">
        <v>84</v>
      </c>
      <c r="F152" s="176" t="str">
        <f t="shared" si="2"/>
        <v/>
      </c>
      <c r="G152" s="176" t="str">
        <f t="shared" si="3"/>
        <v/>
      </c>
    </row>
    <row r="153" spans="1:7" x14ac:dyDescent="0.25">
      <c r="A153" s="66" t="s">
        <v>1296</v>
      </c>
      <c r="B153" s="66" t="s">
        <v>780</v>
      </c>
      <c r="C153" s="163" t="s">
        <v>84</v>
      </c>
      <c r="D153" s="164" t="s">
        <v>84</v>
      </c>
      <c r="F153" s="176" t="str">
        <f t="shared" si="2"/>
        <v/>
      </c>
      <c r="G153" s="176" t="str">
        <f t="shared" si="3"/>
        <v/>
      </c>
    </row>
    <row r="154" spans="1:7" x14ac:dyDescent="0.25">
      <c r="A154" s="66" t="s">
        <v>1297</v>
      </c>
      <c r="B154" s="66" t="s">
        <v>782</v>
      </c>
      <c r="C154" s="163" t="s">
        <v>84</v>
      </c>
      <c r="D154" s="164" t="s">
        <v>84</v>
      </c>
      <c r="F154" s="176" t="str">
        <f t="shared" si="2"/>
        <v/>
      </c>
      <c r="G154" s="176" t="str">
        <f t="shared" si="3"/>
        <v/>
      </c>
    </row>
    <row r="155" spans="1:7" x14ac:dyDescent="0.25">
      <c r="A155" s="66" t="s">
        <v>1298</v>
      </c>
      <c r="B155" s="66" t="s">
        <v>784</v>
      </c>
      <c r="C155" s="163" t="s">
        <v>84</v>
      </c>
      <c r="D155" s="164" t="s">
        <v>84</v>
      </c>
      <c r="F155" s="176" t="str">
        <f t="shared" si="2"/>
        <v/>
      </c>
      <c r="G155" s="176" t="str">
        <f t="shared" si="3"/>
        <v/>
      </c>
    </row>
    <row r="156" spans="1:7" x14ac:dyDescent="0.25">
      <c r="A156" s="66" t="s">
        <v>1299</v>
      </c>
      <c r="B156" s="66" t="s">
        <v>786</v>
      </c>
      <c r="C156" s="163" t="s">
        <v>84</v>
      </c>
      <c r="D156" s="164" t="s">
        <v>84</v>
      </c>
      <c r="F156" s="176" t="str">
        <f t="shared" si="2"/>
        <v/>
      </c>
      <c r="G156" s="176" t="str">
        <f t="shared" si="3"/>
        <v/>
      </c>
    </row>
    <row r="157" spans="1:7" x14ac:dyDescent="0.25">
      <c r="A157" s="66" t="s">
        <v>1300</v>
      </c>
      <c r="B157" s="91" t="s">
        <v>149</v>
      </c>
      <c r="C157" s="163">
        <f>SUM(C149:C156)</f>
        <v>0</v>
      </c>
      <c r="D157" s="164">
        <f>SUM(D149:D156)</f>
        <v>0</v>
      </c>
      <c r="F157" s="157">
        <f>SUM(F149:F156)</f>
        <v>0</v>
      </c>
      <c r="G157" s="157">
        <f>SUM(G149:G156)</f>
        <v>0</v>
      </c>
    </row>
    <row r="158" spans="1:7" outlineLevel="1" x14ac:dyDescent="0.25">
      <c r="A158" s="66" t="s">
        <v>1301</v>
      </c>
      <c r="B158" s="93" t="s">
        <v>789</v>
      </c>
      <c r="C158" s="163"/>
      <c r="D158" s="164"/>
      <c r="F158" s="176" t="str">
        <f t="shared" si="2"/>
        <v/>
      </c>
      <c r="G158" s="176" t="str">
        <f t="shared" si="3"/>
        <v/>
      </c>
    </row>
    <row r="159" spans="1:7" outlineLevel="1" x14ac:dyDescent="0.25">
      <c r="A159" s="66" t="s">
        <v>1302</v>
      </c>
      <c r="B159" s="93" t="s">
        <v>791</v>
      </c>
      <c r="C159" s="163"/>
      <c r="D159" s="164"/>
      <c r="F159" s="176" t="str">
        <f t="shared" si="2"/>
        <v/>
      </c>
      <c r="G159" s="176" t="str">
        <f t="shared" si="3"/>
        <v/>
      </c>
    </row>
    <row r="160" spans="1:7" outlineLevel="1" x14ac:dyDescent="0.25">
      <c r="A160" s="66" t="s">
        <v>1303</v>
      </c>
      <c r="B160" s="93" t="s">
        <v>793</v>
      </c>
      <c r="C160" s="163"/>
      <c r="D160" s="164"/>
      <c r="F160" s="176" t="str">
        <f t="shared" si="2"/>
        <v/>
      </c>
      <c r="G160" s="176" t="str">
        <f t="shared" si="3"/>
        <v/>
      </c>
    </row>
    <row r="161" spans="1:7" outlineLevel="1" x14ac:dyDescent="0.25">
      <c r="A161" s="66" t="s">
        <v>1304</v>
      </c>
      <c r="B161" s="93" t="s">
        <v>795</v>
      </c>
      <c r="C161" s="163"/>
      <c r="D161" s="164"/>
      <c r="F161" s="176" t="str">
        <f t="shared" si="2"/>
        <v/>
      </c>
      <c r="G161" s="176" t="str">
        <f t="shared" si="3"/>
        <v/>
      </c>
    </row>
    <row r="162" spans="1:7" outlineLevel="1" x14ac:dyDescent="0.25">
      <c r="A162" s="66" t="s">
        <v>1305</v>
      </c>
      <c r="B162" s="93" t="s">
        <v>797</v>
      </c>
      <c r="C162" s="163"/>
      <c r="D162" s="164"/>
      <c r="F162" s="176" t="str">
        <f t="shared" si="2"/>
        <v/>
      </c>
      <c r="G162" s="176" t="str">
        <f t="shared" si="3"/>
        <v/>
      </c>
    </row>
    <row r="163" spans="1:7" outlineLevel="1" x14ac:dyDescent="0.25">
      <c r="A163" s="66" t="s">
        <v>1306</v>
      </c>
      <c r="B163" s="93" t="s">
        <v>799</v>
      </c>
      <c r="C163" s="163"/>
      <c r="D163" s="164"/>
      <c r="F163" s="176" t="str">
        <f t="shared" si="2"/>
        <v/>
      </c>
      <c r="G163" s="176" t="str">
        <f t="shared" si="3"/>
        <v/>
      </c>
    </row>
    <row r="164" spans="1:7" outlineLevel="1" x14ac:dyDescent="0.25">
      <c r="A164" s="66" t="s">
        <v>1307</v>
      </c>
      <c r="B164" s="93"/>
      <c r="F164" s="90"/>
      <c r="G164" s="90"/>
    </row>
    <row r="165" spans="1:7" outlineLevel="1" x14ac:dyDescent="0.25">
      <c r="A165" s="66" t="s">
        <v>1308</v>
      </c>
      <c r="B165" s="93"/>
      <c r="F165" s="90"/>
      <c r="G165" s="90"/>
    </row>
    <row r="166" spans="1:7" outlineLevel="1" x14ac:dyDescent="0.25">
      <c r="A166" s="66" t="s">
        <v>1309</v>
      </c>
      <c r="B166" s="93"/>
      <c r="F166" s="90"/>
      <c r="G166" s="90"/>
    </row>
    <row r="167" spans="1:7" ht="15" customHeight="1" x14ac:dyDescent="0.25">
      <c r="A167" s="83"/>
      <c r="B167" s="84" t="s">
        <v>1310</v>
      </c>
      <c r="C167" s="83" t="s">
        <v>736</v>
      </c>
      <c r="D167" s="83" t="s">
        <v>737</v>
      </c>
      <c r="E167" s="85"/>
      <c r="F167" s="83" t="s">
        <v>1164</v>
      </c>
      <c r="G167" s="83" t="s">
        <v>738</v>
      </c>
    </row>
    <row r="168" spans="1:7" x14ac:dyDescent="0.25">
      <c r="A168" s="66" t="s">
        <v>1311</v>
      </c>
      <c r="B168" s="66" t="s">
        <v>769</v>
      </c>
      <c r="C168" s="157" t="s">
        <v>119</v>
      </c>
      <c r="G168" s="66"/>
    </row>
    <row r="169" spans="1:7" x14ac:dyDescent="0.25">
      <c r="G169" s="66"/>
    </row>
    <row r="170" spans="1:7" x14ac:dyDescent="0.25">
      <c r="B170" s="81" t="s">
        <v>770</v>
      </c>
      <c r="G170" s="66"/>
    </row>
    <row r="171" spans="1:7" x14ac:dyDescent="0.25">
      <c r="A171" s="66" t="s">
        <v>1312</v>
      </c>
      <c r="B171" s="66" t="s">
        <v>772</v>
      </c>
      <c r="C171" s="163" t="s">
        <v>119</v>
      </c>
      <c r="D171" s="164" t="s">
        <v>119</v>
      </c>
      <c r="F171" s="176" t="str">
        <f>IF($C$179=0,"",IF(C171="[Mark as ND1 if not relevant]","",C171/$C$179))</f>
        <v/>
      </c>
      <c r="G171" s="176" t="str">
        <f>IF($D$179=0,"",IF(D171="[Mark as ND1 if not relevant]","",D171/$D$179))</f>
        <v/>
      </c>
    </row>
    <row r="172" spans="1:7" x14ac:dyDescent="0.25">
      <c r="A172" s="66" t="s">
        <v>1313</v>
      </c>
      <c r="B172" s="66" t="s">
        <v>774</v>
      </c>
      <c r="C172" s="163" t="s">
        <v>119</v>
      </c>
      <c r="D172" s="164" t="s">
        <v>119</v>
      </c>
      <c r="F172" s="176" t="str">
        <f t="shared" ref="F172:F178" si="4">IF($C$179=0,"",IF(C172="[Mark as ND1 if not relevant]","",C172/$C$179))</f>
        <v/>
      </c>
      <c r="G172" s="176" t="str">
        <f t="shared" ref="G172:G178" si="5">IF($D$179=0,"",IF(D172="[Mark as ND1 if not relevant]","",D172/$D$179))</f>
        <v/>
      </c>
    </row>
    <row r="173" spans="1:7" x14ac:dyDescent="0.25">
      <c r="A173" s="66" t="s">
        <v>1314</v>
      </c>
      <c r="B173" s="66" t="s">
        <v>776</v>
      </c>
      <c r="C173" s="163" t="s">
        <v>119</v>
      </c>
      <c r="D173" s="164" t="s">
        <v>119</v>
      </c>
      <c r="F173" s="176" t="str">
        <f t="shared" si="4"/>
        <v/>
      </c>
      <c r="G173" s="176" t="str">
        <f t="shared" si="5"/>
        <v/>
      </c>
    </row>
    <row r="174" spans="1:7" x14ac:dyDescent="0.25">
      <c r="A174" s="66" t="s">
        <v>1315</v>
      </c>
      <c r="B174" s="66" t="s">
        <v>778</v>
      </c>
      <c r="C174" s="163" t="s">
        <v>119</v>
      </c>
      <c r="D174" s="164" t="s">
        <v>119</v>
      </c>
      <c r="F174" s="176" t="str">
        <f t="shared" si="4"/>
        <v/>
      </c>
      <c r="G174" s="176" t="str">
        <f t="shared" si="5"/>
        <v/>
      </c>
    </row>
    <row r="175" spans="1:7" x14ac:dyDescent="0.25">
      <c r="A175" s="66" t="s">
        <v>1316</v>
      </c>
      <c r="B175" s="66" t="s">
        <v>780</v>
      </c>
      <c r="C175" s="163" t="s">
        <v>119</v>
      </c>
      <c r="D175" s="164" t="s">
        <v>119</v>
      </c>
      <c r="F175" s="176" t="str">
        <f t="shared" si="4"/>
        <v/>
      </c>
      <c r="G175" s="176" t="str">
        <f t="shared" si="5"/>
        <v/>
      </c>
    </row>
    <row r="176" spans="1:7" x14ac:dyDescent="0.25">
      <c r="A176" s="66" t="s">
        <v>1317</v>
      </c>
      <c r="B176" s="66" t="s">
        <v>782</v>
      </c>
      <c r="C176" s="163" t="s">
        <v>119</v>
      </c>
      <c r="D176" s="164" t="s">
        <v>119</v>
      </c>
      <c r="F176" s="176" t="str">
        <f t="shared" si="4"/>
        <v/>
      </c>
      <c r="G176" s="176" t="str">
        <f t="shared" si="5"/>
        <v/>
      </c>
    </row>
    <row r="177" spans="1:7" x14ac:dyDescent="0.25">
      <c r="A177" s="66" t="s">
        <v>1318</v>
      </c>
      <c r="B177" s="66" t="s">
        <v>784</v>
      </c>
      <c r="C177" s="163" t="s">
        <v>119</v>
      </c>
      <c r="D177" s="164" t="s">
        <v>119</v>
      </c>
      <c r="F177" s="176" t="str">
        <f t="shared" si="4"/>
        <v/>
      </c>
      <c r="G177" s="176" t="str">
        <f t="shared" si="5"/>
        <v/>
      </c>
    </row>
    <row r="178" spans="1:7" x14ac:dyDescent="0.25">
      <c r="A178" s="66" t="s">
        <v>1319</v>
      </c>
      <c r="B178" s="66" t="s">
        <v>786</v>
      </c>
      <c r="C178" s="163" t="s">
        <v>119</v>
      </c>
      <c r="D178" s="164" t="s">
        <v>119</v>
      </c>
      <c r="F178" s="176" t="str">
        <f t="shared" si="4"/>
        <v/>
      </c>
      <c r="G178" s="176" t="str">
        <f t="shared" si="5"/>
        <v/>
      </c>
    </row>
    <row r="179" spans="1:7" x14ac:dyDescent="0.25">
      <c r="A179" s="66" t="s">
        <v>1320</v>
      </c>
      <c r="B179" s="91" t="s">
        <v>149</v>
      </c>
      <c r="C179" s="163">
        <f>SUM(C171:C178)</f>
        <v>0</v>
      </c>
      <c r="D179" s="164">
        <f>SUM(D171:D178)</f>
        <v>0</v>
      </c>
      <c r="F179" s="157">
        <f>SUM(F171:F178)</f>
        <v>0</v>
      </c>
      <c r="G179" s="157">
        <f>SUM(G171:G178)</f>
        <v>0</v>
      </c>
    </row>
    <row r="180" spans="1:7" outlineLevel="1" x14ac:dyDescent="0.25">
      <c r="A180" s="66" t="s">
        <v>1321</v>
      </c>
      <c r="B180" s="93" t="s">
        <v>789</v>
      </c>
      <c r="C180" s="163"/>
      <c r="D180" s="164"/>
      <c r="F180" s="176" t="str">
        <f t="shared" ref="F180:F185" si="6">IF($C$179=0,"",IF(C180="[for completion]","",C180/$C$179))</f>
        <v/>
      </c>
      <c r="G180" s="176" t="str">
        <f t="shared" ref="G180:G185" si="7">IF($D$179=0,"",IF(D180="[for completion]","",D180/$D$179))</f>
        <v/>
      </c>
    </row>
    <row r="181" spans="1:7" outlineLevel="1" x14ac:dyDescent="0.25">
      <c r="A181" s="66" t="s">
        <v>1322</v>
      </c>
      <c r="B181" s="93" t="s">
        <v>791</v>
      </c>
      <c r="C181" s="163"/>
      <c r="D181" s="164"/>
      <c r="F181" s="176" t="str">
        <f t="shared" si="6"/>
        <v/>
      </c>
      <c r="G181" s="176" t="str">
        <f t="shared" si="7"/>
        <v/>
      </c>
    </row>
    <row r="182" spans="1:7" outlineLevel="1" x14ac:dyDescent="0.25">
      <c r="A182" s="66" t="s">
        <v>1323</v>
      </c>
      <c r="B182" s="93" t="s">
        <v>793</v>
      </c>
      <c r="C182" s="163"/>
      <c r="D182" s="164"/>
      <c r="F182" s="176" t="str">
        <f t="shared" si="6"/>
        <v/>
      </c>
      <c r="G182" s="176" t="str">
        <f t="shared" si="7"/>
        <v/>
      </c>
    </row>
    <row r="183" spans="1:7" outlineLevel="1" x14ac:dyDescent="0.25">
      <c r="A183" s="66" t="s">
        <v>1324</v>
      </c>
      <c r="B183" s="93" t="s">
        <v>795</v>
      </c>
      <c r="C183" s="163"/>
      <c r="D183" s="164"/>
      <c r="F183" s="176" t="str">
        <f t="shared" si="6"/>
        <v/>
      </c>
      <c r="G183" s="176" t="str">
        <f t="shared" si="7"/>
        <v/>
      </c>
    </row>
    <row r="184" spans="1:7" outlineLevel="1" x14ac:dyDescent="0.25">
      <c r="A184" s="66" t="s">
        <v>1325</v>
      </c>
      <c r="B184" s="93" t="s">
        <v>797</v>
      </c>
      <c r="C184" s="163"/>
      <c r="D184" s="164"/>
      <c r="F184" s="176" t="str">
        <f t="shared" si="6"/>
        <v/>
      </c>
      <c r="G184" s="176" t="str">
        <f t="shared" si="7"/>
        <v/>
      </c>
    </row>
    <row r="185" spans="1:7" outlineLevel="1" x14ac:dyDescent="0.25">
      <c r="A185" s="66" t="s">
        <v>1326</v>
      </c>
      <c r="B185" s="93" t="s">
        <v>799</v>
      </c>
      <c r="C185" s="163"/>
      <c r="D185" s="164"/>
      <c r="F185" s="176" t="str">
        <f t="shared" si="6"/>
        <v/>
      </c>
      <c r="G185" s="176" t="str">
        <f t="shared" si="7"/>
        <v/>
      </c>
    </row>
    <row r="186" spans="1:7" outlineLevel="1" x14ac:dyDescent="0.25">
      <c r="A186" s="66" t="s">
        <v>1327</v>
      </c>
      <c r="B186" s="93"/>
      <c r="F186" s="90"/>
      <c r="G186" s="90"/>
    </row>
    <row r="187" spans="1:7" outlineLevel="1" x14ac:dyDescent="0.25">
      <c r="A187" s="66" t="s">
        <v>1328</v>
      </c>
      <c r="B187" s="93"/>
      <c r="F187" s="90"/>
      <c r="G187" s="90"/>
    </row>
    <row r="188" spans="1:7" outlineLevel="1" x14ac:dyDescent="0.25">
      <c r="A188" s="66" t="s">
        <v>1329</v>
      </c>
      <c r="B188" s="93"/>
      <c r="F188" s="90"/>
      <c r="G188" s="90"/>
    </row>
    <row r="189" spans="1:7" ht="15" customHeight="1" x14ac:dyDescent="0.25">
      <c r="A189" s="83"/>
      <c r="B189" s="84" t="s">
        <v>1330</v>
      </c>
      <c r="C189" s="83" t="s">
        <v>1164</v>
      </c>
      <c r="D189" s="83"/>
      <c r="E189" s="85"/>
      <c r="F189" s="83"/>
      <c r="G189" s="83"/>
    </row>
    <row r="190" spans="1:7" x14ac:dyDescent="0.25">
      <c r="A190" s="66" t="s">
        <v>1331</v>
      </c>
      <c r="B190" s="81" t="s">
        <v>2420</v>
      </c>
      <c r="C190" s="157" t="s">
        <v>84</v>
      </c>
      <c r="E190" s="97"/>
      <c r="F190" s="97"/>
      <c r="G190" s="97"/>
    </row>
    <row r="191" spans="1:7" x14ac:dyDescent="0.25">
      <c r="A191" s="66" t="s">
        <v>1332</v>
      </c>
      <c r="B191" s="81" t="s">
        <v>2421</v>
      </c>
      <c r="C191" s="157" t="s">
        <v>84</v>
      </c>
      <c r="E191" s="97"/>
      <c r="F191" s="97"/>
      <c r="G191" s="97"/>
    </row>
    <row r="192" spans="1:7" x14ac:dyDescent="0.25">
      <c r="A192" s="66" t="s">
        <v>1333</v>
      </c>
      <c r="B192" s="81" t="s">
        <v>658</v>
      </c>
      <c r="C192" s="157" t="s">
        <v>84</v>
      </c>
      <c r="E192" s="97"/>
      <c r="F192" s="97"/>
      <c r="G192" s="97"/>
    </row>
    <row r="193" spans="1:7" x14ac:dyDescent="0.25">
      <c r="A193" s="66" t="s">
        <v>1334</v>
      </c>
      <c r="B193" s="81" t="s">
        <v>658</v>
      </c>
      <c r="C193" s="157" t="s">
        <v>84</v>
      </c>
      <c r="E193" s="97"/>
      <c r="F193" s="97"/>
      <c r="G193" s="97"/>
    </row>
    <row r="194" spans="1:7" x14ac:dyDescent="0.25">
      <c r="A194" s="66" t="s">
        <v>1335</v>
      </c>
      <c r="B194" s="81" t="s">
        <v>658</v>
      </c>
      <c r="C194" s="157" t="s">
        <v>84</v>
      </c>
      <c r="E194" s="97"/>
      <c r="F194" s="97"/>
      <c r="G194" s="97"/>
    </row>
    <row r="195" spans="1:7" x14ac:dyDescent="0.25">
      <c r="A195" s="66" t="s">
        <v>1336</v>
      </c>
      <c r="B195" s="144" t="s">
        <v>658</v>
      </c>
      <c r="C195" s="157" t="s">
        <v>84</v>
      </c>
      <c r="E195" s="97"/>
      <c r="F195" s="97"/>
      <c r="G195" s="97"/>
    </row>
    <row r="196" spans="1:7" x14ac:dyDescent="0.25">
      <c r="A196" s="66" t="s">
        <v>1337</v>
      </c>
      <c r="B196" s="81" t="s">
        <v>658</v>
      </c>
      <c r="C196" s="157" t="s">
        <v>84</v>
      </c>
      <c r="E196" s="97"/>
      <c r="F196" s="97"/>
      <c r="G196" s="97"/>
    </row>
    <row r="197" spans="1:7" x14ac:dyDescent="0.25">
      <c r="A197" s="66" t="s">
        <v>1338</v>
      </c>
      <c r="B197" s="81" t="s">
        <v>658</v>
      </c>
      <c r="C197" s="157" t="s">
        <v>84</v>
      </c>
      <c r="E197" s="97"/>
      <c r="F197" s="97"/>
    </row>
    <row r="198" spans="1:7" x14ac:dyDescent="0.25">
      <c r="A198" s="66" t="s">
        <v>1339</v>
      </c>
      <c r="B198" s="81" t="s">
        <v>658</v>
      </c>
      <c r="C198" s="157" t="s">
        <v>84</v>
      </c>
      <c r="E198" s="97"/>
      <c r="F198" s="97"/>
    </row>
    <row r="199" spans="1:7" x14ac:dyDescent="0.25">
      <c r="A199" s="66" t="s">
        <v>1340</v>
      </c>
      <c r="B199" s="81" t="s">
        <v>658</v>
      </c>
      <c r="C199" s="157" t="s">
        <v>84</v>
      </c>
      <c r="E199" s="97"/>
      <c r="F199" s="97"/>
    </row>
    <row r="200" spans="1:7" x14ac:dyDescent="0.25">
      <c r="A200" s="66" t="s">
        <v>1341</v>
      </c>
      <c r="B200" s="81" t="s">
        <v>658</v>
      </c>
      <c r="C200" s="157" t="s">
        <v>84</v>
      </c>
      <c r="E200" s="97"/>
      <c r="F200" s="97"/>
    </row>
    <row r="201" spans="1:7" x14ac:dyDescent="0.25">
      <c r="A201" s="66" t="s">
        <v>1342</v>
      </c>
      <c r="B201" s="81" t="s">
        <v>658</v>
      </c>
      <c r="C201" s="157" t="s">
        <v>84</v>
      </c>
      <c r="E201" s="97"/>
      <c r="F201" s="97"/>
    </row>
    <row r="202" spans="1:7" x14ac:dyDescent="0.25">
      <c r="A202" s="66" t="s">
        <v>1343</v>
      </c>
      <c r="B202" s="81" t="s">
        <v>658</v>
      </c>
      <c r="C202" s="157" t="s">
        <v>84</v>
      </c>
    </row>
    <row r="203" spans="1:7" x14ac:dyDescent="0.25">
      <c r="A203" s="66" t="s">
        <v>1344</v>
      </c>
      <c r="B203" s="81" t="s">
        <v>658</v>
      </c>
      <c r="C203" s="157" t="s">
        <v>84</v>
      </c>
    </row>
    <row r="204" spans="1:7" x14ac:dyDescent="0.25">
      <c r="A204" s="66" t="s">
        <v>1345</v>
      </c>
      <c r="B204" s="81" t="s">
        <v>658</v>
      </c>
      <c r="C204" s="157" t="s">
        <v>84</v>
      </c>
    </row>
    <row r="205" spans="1:7" x14ac:dyDescent="0.25">
      <c r="A205" s="66" t="s">
        <v>1346</v>
      </c>
      <c r="B205" s="81" t="s">
        <v>658</v>
      </c>
      <c r="C205" s="157" t="s">
        <v>84</v>
      </c>
    </row>
    <row r="206" spans="1:7" x14ac:dyDescent="0.25">
      <c r="A206" s="66" t="s">
        <v>1347</v>
      </c>
      <c r="B206" s="81" t="s">
        <v>658</v>
      </c>
      <c r="C206" s="157" t="s">
        <v>84</v>
      </c>
    </row>
    <row r="207" spans="1:7" outlineLevel="1" x14ac:dyDescent="0.25">
      <c r="A207" s="66" t="s">
        <v>1348</v>
      </c>
    </row>
    <row r="208" spans="1:7" outlineLevel="1" x14ac:dyDescent="0.25">
      <c r="A208" s="66" t="s">
        <v>1349</v>
      </c>
    </row>
    <row r="209" spans="1:1" outlineLevel="1" x14ac:dyDescent="0.25">
      <c r="A209" s="66" t="s">
        <v>1350</v>
      </c>
    </row>
    <row r="210" spans="1:1" outlineLevel="1" x14ac:dyDescent="0.25">
      <c r="A210" s="66" t="s">
        <v>1351</v>
      </c>
    </row>
    <row r="211" spans="1:1" outlineLevel="1" x14ac:dyDescent="0.25">
      <c r="A211" s="66" t="s">
        <v>1352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E36E00"/>
  </sheetPr>
  <dimension ref="A1:M383"/>
  <sheetViews>
    <sheetView zoomScale="80" zoomScaleNormal="80" workbookViewId="0">
      <selection activeCell="C32" sqref="C32:C37"/>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62" customFormat="1" ht="31.5" x14ac:dyDescent="0.25">
      <c r="A1" s="160" t="s">
        <v>1353</v>
      </c>
      <c r="B1" s="160"/>
      <c r="C1" s="167" t="s">
        <v>1611</v>
      </c>
      <c r="D1" s="23"/>
      <c r="E1" s="23"/>
      <c r="F1" s="23"/>
      <c r="G1" s="23"/>
      <c r="H1" s="23"/>
      <c r="I1" s="23"/>
      <c r="J1" s="23"/>
      <c r="K1" s="23"/>
      <c r="L1" s="23"/>
      <c r="M1" s="23"/>
    </row>
    <row r="2" spans="1:13" x14ac:dyDescent="0.25">
      <c r="B2" s="64"/>
      <c r="C2" s="64"/>
    </row>
    <row r="3" spans="1:13" x14ac:dyDescent="0.25">
      <c r="A3" s="106" t="s">
        <v>1354</v>
      </c>
      <c r="B3" s="107"/>
      <c r="C3" s="64"/>
    </row>
    <row r="4" spans="1:13" x14ac:dyDescent="0.25">
      <c r="C4" s="64"/>
    </row>
    <row r="5" spans="1:13" ht="37.5" x14ac:dyDescent="0.25">
      <c r="A5" s="76" t="s">
        <v>82</v>
      </c>
      <c r="B5" s="76" t="s">
        <v>1355</v>
      </c>
      <c r="C5" s="108" t="s">
        <v>1601</v>
      </c>
    </row>
    <row r="6" spans="1:13" x14ac:dyDescent="0.25">
      <c r="A6" s="1" t="s">
        <v>1356</v>
      </c>
      <c r="B6" s="79" t="s">
        <v>1357</v>
      </c>
      <c r="C6" s="66" t="s">
        <v>84</v>
      </c>
    </row>
    <row r="7" spans="1:13" x14ac:dyDescent="0.25">
      <c r="A7" s="1" t="s">
        <v>1358</v>
      </c>
      <c r="B7" s="79" t="s">
        <v>1359</v>
      </c>
      <c r="C7" s="66" t="s">
        <v>84</v>
      </c>
    </row>
    <row r="8" spans="1:13" x14ac:dyDescent="0.25">
      <c r="A8" s="1" t="s">
        <v>1360</v>
      </c>
      <c r="B8" s="79" t="s">
        <v>1361</v>
      </c>
      <c r="C8" s="66" t="s">
        <v>84</v>
      </c>
    </row>
    <row r="9" spans="1:13" x14ac:dyDescent="0.25">
      <c r="A9" s="1" t="s">
        <v>1362</v>
      </c>
      <c r="B9" s="79" t="s">
        <v>1363</v>
      </c>
      <c r="C9" s="66" t="s">
        <v>84</v>
      </c>
    </row>
    <row r="10" spans="1:13" ht="44.25" customHeight="1" x14ac:dyDescent="0.25">
      <c r="A10" s="1" t="s">
        <v>1364</v>
      </c>
      <c r="B10" s="79" t="s">
        <v>1422</v>
      </c>
      <c r="C10" s="66" t="s">
        <v>84</v>
      </c>
    </row>
    <row r="11" spans="1:13" ht="54.75" customHeight="1" x14ac:dyDescent="0.25">
      <c r="A11" s="1" t="s">
        <v>1365</v>
      </c>
      <c r="B11" s="79" t="s">
        <v>1366</v>
      </c>
      <c r="C11" s="66" t="s">
        <v>84</v>
      </c>
    </row>
    <row r="12" spans="1:13" x14ac:dyDescent="0.25">
      <c r="A12" s="1" t="s">
        <v>1367</v>
      </c>
      <c r="B12" s="79" t="s">
        <v>1368</v>
      </c>
      <c r="C12" s="66" t="s">
        <v>84</v>
      </c>
    </row>
    <row r="13" spans="1:13" x14ac:dyDescent="0.25">
      <c r="A13" s="1" t="s">
        <v>1369</v>
      </c>
      <c r="B13" s="79" t="s">
        <v>1370</v>
      </c>
      <c r="C13" s="66"/>
    </row>
    <row r="14" spans="1:13" ht="30" x14ac:dyDescent="0.25">
      <c r="A14" s="1" t="s">
        <v>1371</v>
      </c>
      <c r="B14" s="79" t="s">
        <v>1372</v>
      </c>
      <c r="C14" s="66"/>
    </row>
    <row r="15" spans="1:13" x14ac:dyDescent="0.25">
      <c r="A15" s="1" t="s">
        <v>1373</v>
      </c>
      <c r="B15" s="79" t="s">
        <v>1374</v>
      </c>
      <c r="C15" s="66"/>
    </row>
    <row r="16" spans="1:13" ht="30" x14ac:dyDescent="0.25">
      <c r="A16" s="1" t="s">
        <v>1375</v>
      </c>
      <c r="B16" s="82" t="s">
        <v>1376</v>
      </c>
      <c r="C16" s="66" t="s">
        <v>84</v>
      </c>
    </row>
    <row r="17" spans="1:3" ht="30" customHeight="1" x14ac:dyDescent="0.25">
      <c r="A17" s="1" t="s">
        <v>1377</v>
      </c>
      <c r="B17" s="82" t="s">
        <v>1378</v>
      </c>
      <c r="C17" s="66" t="s">
        <v>84</v>
      </c>
    </row>
    <row r="18" spans="1:3" x14ac:dyDescent="0.25">
      <c r="A18" s="1" t="s">
        <v>1379</v>
      </c>
      <c r="B18" s="82" t="s">
        <v>1380</v>
      </c>
      <c r="C18" s="66" t="s">
        <v>84</v>
      </c>
    </row>
    <row r="19" spans="1:3" outlineLevel="1" x14ac:dyDescent="0.25">
      <c r="A19" s="1" t="s">
        <v>1381</v>
      </c>
      <c r="B19" s="80" t="s">
        <v>1382</v>
      </c>
      <c r="C19" s="66"/>
    </row>
    <row r="20" spans="1:3" outlineLevel="1" x14ac:dyDescent="0.25">
      <c r="A20" s="1" t="s">
        <v>1383</v>
      </c>
      <c r="B20" s="103"/>
      <c r="C20" s="66"/>
    </row>
    <row r="21" spans="1:3" outlineLevel="1" x14ac:dyDescent="0.25">
      <c r="A21" s="1" t="s">
        <v>1384</v>
      </c>
      <c r="B21" s="103"/>
      <c r="C21" s="66"/>
    </row>
    <row r="22" spans="1:3" outlineLevel="1" x14ac:dyDescent="0.25">
      <c r="A22" s="1" t="s">
        <v>1385</v>
      </c>
      <c r="B22" s="103"/>
      <c r="C22" s="66"/>
    </row>
    <row r="23" spans="1:3" outlineLevel="1" x14ac:dyDescent="0.25">
      <c r="A23" s="1" t="s">
        <v>1386</v>
      </c>
      <c r="B23" s="103"/>
      <c r="C23" s="66"/>
    </row>
    <row r="24" spans="1:3" ht="18.75" x14ac:dyDescent="0.25">
      <c r="A24" s="76"/>
      <c r="B24" s="76" t="s">
        <v>1387</v>
      </c>
      <c r="C24" s="108" t="s">
        <v>1388</v>
      </c>
    </row>
    <row r="25" spans="1:3" x14ac:dyDescent="0.25">
      <c r="A25" s="1" t="s">
        <v>1389</v>
      </c>
      <c r="B25" s="82" t="s">
        <v>1390</v>
      </c>
      <c r="C25" s="66" t="s">
        <v>1391</v>
      </c>
    </row>
    <row r="26" spans="1:3" x14ac:dyDescent="0.25">
      <c r="A26" s="1" t="s">
        <v>1392</v>
      </c>
      <c r="B26" s="82" t="s">
        <v>1393</v>
      </c>
      <c r="C26" s="66" t="s">
        <v>1394</v>
      </c>
    </row>
    <row r="27" spans="1:3" x14ac:dyDescent="0.25">
      <c r="A27" s="1" t="s">
        <v>1395</v>
      </c>
      <c r="B27" s="82" t="s">
        <v>1396</v>
      </c>
      <c r="C27" s="66" t="s">
        <v>1397</v>
      </c>
    </row>
    <row r="28" spans="1:3" outlineLevel="1" x14ac:dyDescent="0.25">
      <c r="A28" s="1" t="s">
        <v>1398</v>
      </c>
      <c r="B28" s="81"/>
      <c r="C28" s="66"/>
    </row>
    <row r="29" spans="1:3" outlineLevel="1" x14ac:dyDescent="0.25">
      <c r="A29" s="1" t="s">
        <v>1399</v>
      </c>
      <c r="B29" s="81"/>
      <c r="C29" s="66"/>
    </row>
    <row r="30" spans="1:3" outlineLevel="1" x14ac:dyDescent="0.25">
      <c r="A30" s="1" t="s">
        <v>1587</v>
      </c>
      <c r="B30" s="82"/>
      <c r="C30" s="66"/>
    </row>
    <row r="31" spans="1:3" ht="18.75" x14ac:dyDescent="0.25">
      <c r="A31" s="76"/>
      <c r="B31" s="76" t="s">
        <v>1400</v>
      </c>
      <c r="C31" s="108" t="s">
        <v>1601</v>
      </c>
    </row>
    <row r="32" spans="1:3" x14ac:dyDescent="0.25">
      <c r="A32" s="1" t="s">
        <v>1401</v>
      </c>
      <c r="B32" s="79" t="s">
        <v>1402</v>
      </c>
      <c r="C32" s="66" t="s">
        <v>84</v>
      </c>
    </row>
    <row r="33" spans="1:2" x14ac:dyDescent="0.25">
      <c r="A33" s="1" t="s">
        <v>1403</v>
      </c>
      <c r="B33" s="81"/>
    </row>
    <row r="34" spans="1:2" x14ac:dyDescent="0.25">
      <c r="A34" s="1" t="s">
        <v>1404</v>
      </c>
      <c r="B34" s="81"/>
    </row>
    <row r="35" spans="1:2" x14ac:dyDescent="0.25">
      <c r="A35" s="1" t="s">
        <v>1405</v>
      </c>
      <c r="B35" s="81"/>
    </row>
    <row r="36" spans="1:2" x14ac:dyDescent="0.25">
      <c r="A36" s="1" t="s">
        <v>1406</v>
      </c>
      <c r="B36" s="81"/>
    </row>
    <row r="37" spans="1:2" x14ac:dyDescent="0.25">
      <c r="A37" s="1" t="s">
        <v>1407</v>
      </c>
      <c r="B37" s="81"/>
    </row>
    <row r="38" spans="1:2" x14ac:dyDescent="0.25">
      <c r="B38" s="81"/>
    </row>
    <row r="39" spans="1:2" x14ac:dyDescent="0.25">
      <c r="B39" s="81"/>
    </row>
    <row r="40" spans="1:2" x14ac:dyDescent="0.25">
      <c r="B40" s="81"/>
    </row>
    <row r="41" spans="1:2" x14ac:dyDescent="0.25">
      <c r="B41" s="81"/>
    </row>
    <row r="42" spans="1:2" x14ac:dyDescent="0.25">
      <c r="B42" s="81"/>
    </row>
    <row r="43" spans="1:2" x14ac:dyDescent="0.25">
      <c r="B43" s="81"/>
    </row>
    <row r="44" spans="1:2" x14ac:dyDescent="0.25">
      <c r="B44" s="81"/>
    </row>
    <row r="45" spans="1:2" x14ac:dyDescent="0.25">
      <c r="B45" s="81"/>
    </row>
    <row r="46" spans="1:2" x14ac:dyDescent="0.25">
      <c r="B46" s="81"/>
    </row>
    <row r="47" spans="1:2" x14ac:dyDescent="0.25">
      <c r="B47" s="81"/>
    </row>
    <row r="48" spans="1:2" x14ac:dyDescent="0.25">
      <c r="B48" s="81"/>
    </row>
    <row r="49" spans="2:2" x14ac:dyDescent="0.25">
      <c r="B49" s="81"/>
    </row>
    <row r="50" spans="2:2" x14ac:dyDescent="0.25">
      <c r="B50" s="81"/>
    </row>
    <row r="51" spans="2:2" x14ac:dyDescent="0.25">
      <c r="B51" s="81"/>
    </row>
    <row r="52" spans="2:2" x14ac:dyDescent="0.25">
      <c r="B52" s="81"/>
    </row>
    <row r="53" spans="2:2" x14ac:dyDescent="0.25">
      <c r="B53" s="81"/>
    </row>
    <row r="54" spans="2:2" x14ac:dyDescent="0.25">
      <c r="B54" s="81"/>
    </row>
    <row r="55" spans="2:2" x14ac:dyDescent="0.25">
      <c r="B55" s="81"/>
    </row>
    <row r="56" spans="2:2" x14ac:dyDescent="0.25">
      <c r="B56" s="81"/>
    </row>
    <row r="57" spans="2:2" x14ac:dyDescent="0.25">
      <c r="B57" s="81"/>
    </row>
    <row r="58" spans="2:2" x14ac:dyDescent="0.25">
      <c r="B58" s="81"/>
    </row>
    <row r="59" spans="2:2" x14ac:dyDescent="0.25">
      <c r="B59" s="81"/>
    </row>
    <row r="60" spans="2:2" x14ac:dyDescent="0.25">
      <c r="B60" s="81"/>
    </row>
    <row r="61" spans="2:2" x14ac:dyDescent="0.25">
      <c r="B61" s="81"/>
    </row>
    <row r="62" spans="2:2" x14ac:dyDescent="0.25">
      <c r="B62" s="81"/>
    </row>
    <row r="63" spans="2:2" x14ac:dyDescent="0.25">
      <c r="B63" s="81"/>
    </row>
    <row r="64" spans="2:2" x14ac:dyDescent="0.25">
      <c r="B64" s="81"/>
    </row>
    <row r="65" spans="2:2" x14ac:dyDescent="0.25">
      <c r="B65" s="81"/>
    </row>
    <row r="66" spans="2:2" x14ac:dyDescent="0.25">
      <c r="B66" s="81"/>
    </row>
    <row r="67" spans="2:2" x14ac:dyDescent="0.25">
      <c r="B67" s="81"/>
    </row>
    <row r="68" spans="2:2" x14ac:dyDescent="0.25">
      <c r="B68" s="81"/>
    </row>
    <row r="69" spans="2:2" x14ac:dyDescent="0.25">
      <c r="B69" s="81"/>
    </row>
    <row r="70" spans="2:2" x14ac:dyDescent="0.25">
      <c r="B70" s="81"/>
    </row>
    <row r="71" spans="2:2" x14ac:dyDescent="0.25">
      <c r="B71" s="81"/>
    </row>
    <row r="72" spans="2:2" x14ac:dyDescent="0.25">
      <c r="B72" s="81"/>
    </row>
    <row r="73" spans="2:2" x14ac:dyDescent="0.25">
      <c r="B73" s="81"/>
    </row>
    <row r="74" spans="2:2" x14ac:dyDescent="0.25">
      <c r="B74" s="81"/>
    </row>
    <row r="75" spans="2:2" x14ac:dyDescent="0.25">
      <c r="B75" s="81"/>
    </row>
    <row r="76" spans="2:2" x14ac:dyDescent="0.25">
      <c r="B76" s="81"/>
    </row>
    <row r="77" spans="2:2" x14ac:dyDescent="0.25">
      <c r="B77" s="81"/>
    </row>
    <row r="78" spans="2:2" x14ac:dyDescent="0.25">
      <c r="B78" s="81"/>
    </row>
    <row r="79" spans="2:2" x14ac:dyDescent="0.25">
      <c r="B79" s="81"/>
    </row>
    <row r="80" spans="2:2" x14ac:dyDescent="0.25">
      <c r="B80" s="81"/>
    </row>
    <row r="81" spans="2:2" x14ac:dyDescent="0.25">
      <c r="B81" s="81"/>
    </row>
    <row r="82" spans="2:2" x14ac:dyDescent="0.25">
      <c r="B82" s="81"/>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1"/>
    </row>
    <row r="94" spans="2:2" x14ac:dyDescent="0.25">
      <c r="B94" s="81"/>
    </row>
    <row r="95" spans="2:2" x14ac:dyDescent="0.25">
      <c r="B95" s="81"/>
    </row>
    <row r="96" spans="2:2" x14ac:dyDescent="0.25">
      <c r="B96" s="81"/>
    </row>
    <row r="97" spans="2:2" x14ac:dyDescent="0.25">
      <c r="B97" s="81"/>
    </row>
    <row r="98" spans="2:2" x14ac:dyDescent="0.25">
      <c r="B98" s="81"/>
    </row>
    <row r="99" spans="2:2" x14ac:dyDescent="0.25">
      <c r="B99" s="81"/>
    </row>
    <row r="100" spans="2:2" x14ac:dyDescent="0.25">
      <c r="B100" s="81"/>
    </row>
    <row r="101" spans="2:2" x14ac:dyDescent="0.25">
      <c r="B101" s="62"/>
    </row>
    <row r="102" spans="2:2" x14ac:dyDescent="0.25">
      <c r="B102" s="81"/>
    </row>
    <row r="103" spans="2:2" x14ac:dyDescent="0.25">
      <c r="B103" s="81"/>
    </row>
    <row r="104" spans="2:2" x14ac:dyDescent="0.25">
      <c r="B104" s="81"/>
    </row>
    <row r="105" spans="2:2" x14ac:dyDescent="0.25">
      <c r="B105" s="81"/>
    </row>
    <row r="106" spans="2:2" x14ac:dyDescent="0.25">
      <c r="B106" s="81"/>
    </row>
    <row r="107" spans="2:2" x14ac:dyDescent="0.25">
      <c r="B107" s="81"/>
    </row>
    <row r="108" spans="2:2" x14ac:dyDescent="0.25">
      <c r="B108" s="81"/>
    </row>
    <row r="109" spans="2:2" x14ac:dyDescent="0.25">
      <c r="B109" s="81"/>
    </row>
    <row r="110" spans="2:2" x14ac:dyDescent="0.25">
      <c r="B110" s="81"/>
    </row>
    <row r="111" spans="2:2" x14ac:dyDescent="0.25">
      <c r="B111" s="81"/>
    </row>
    <row r="112" spans="2:2" x14ac:dyDescent="0.25">
      <c r="B112" s="81"/>
    </row>
    <row r="113" spans="2:2" x14ac:dyDescent="0.25">
      <c r="B113" s="81"/>
    </row>
    <row r="114" spans="2:2" x14ac:dyDescent="0.25">
      <c r="B114" s="81"/>
    </row>
    <row r="115" spans="2:2" x14ac:dyDescent="0.25">
      <c r="B115" s="81"/>
    </row>
    <row r="116" spans="2:2" x14ac:dyDescent="0.25">
      <c r="B116" s="81"/>
    </row>
    <row r="117" spans="2:2" x14ac:dyDescent="0.25">
      <c r="B117" s="81"/>
    </row>
    <row r="118" spans="2:2" x14ac:dyDescent="0.25">
      <c r="B118" s="81"/>
    </row>
    <row r="120" spans="2:2" x14ac:dyDescent="0.25">
      <c r="B120" s="81"/>
    </row>
    <row r="121" spans="2:2" x14ac:dyDescent="0.25">
      <c r="B121" s="81"/>
    </row>
    <row r="122" spans="2:2" x14ac:dyDescent="0.25">
      <c r="B122" s="81"/>
    </row>
    <row r="127" spans="2:2" x14ac:dyDescent="0.25">
      <c r="B127" s="72"/>
    </row>
    <row r="128" spans="2:2" x14ac:dyDescent="0.25">
      <c r="B128" s="109"/>
    </row>
    <row r="134" spans="2:2" x14ac:dyDescent="0.25">
      <c r="B134" s="82"/>
    </row>
    <row r="135" spans="2:2" x14ac:dyDescent="0.25">
      <c r="B135" s="81"/>
    </row>
    <row r="137" spans="2:2" x14ac:dyDescent="0.25">
      <c r="B137" s="81"/>
    </row>
    <row r="138" spans="2:2" x14ac:dyDescent="0.25">
      <c r="B138" s="81"/>
    </row>
    <row r="139" spans="2:2" x14ac:dyDescent="0.25">
      <c r="B139" s="81"/>
    </row>
    <row r="140" spans="2:2" x14ac:dyDescent="0.25">
      <c r="B140" s="81"/>
    </row>
    <row r="141" spans="2:2" x14ac:dyDescent="0.25">
      <c r="B141" s="81"/>
    </row>
    <row r="142" spans="2:2" x14ac:dyDescent="0.25">
      <c r="B142" s="81"/>
    </row>
    <row r="143" spans="2:2" x14ac:dyDescent="0.25">
      <c r="B143" s="81"/>
    </row>
    <row r="144" spans="2:2" x14ac:dyDescent="0.25">
      <c r="B144" s="81"/>
    </row>
    <row r="145" spans="2:2" x14ac:dyDescent="0.25">
      <c r="B145" s="81"/>
    </row>
    <row r="146" spans="2:2" x14ac:dyDescent="0.25">
      <c r="B146" s="81"/>
    </row>
    <row r="147" spans="2:2" x14ac:dyDescent="0.25">
      <c r="B147" s="81"/>
    </row>
    <row r="148" spans="2:2" x14ac:dyDescent="0.25">
      <c r="B148" s="81"/>
    </row>
    <row r="245" spans="2:2" x14ac:dyDescent="0.25">
      <c r="B245" s="79"/>
    </row>
    <row r="246" spans="2:2" x14ac:dyDescent="0.25">
      <c r="B246" s="81"/>
    </row>
    <row r="247" spans="2:2" x14ac:dyDescent="0.25">
      <c r="B247" s="81"/>
    </row>
    <row r="250" spans="2:2" x14ac:dyDescent="0.25">
      <c r="B250" s="81"/>
    </row>
    <row r="266" spans="2:2" x14ac:dyDescent="0.25">
      <c r="B266" s="79"/>
    </row>
    <row r="296" spans="2:2" x14ac:dyDescent="0.25">
      <c r="B296" s="72"/>
    </row>
    <row r="297" spans="2:2" x14ac:dyDescent="0.25">
      <c r="B297" s="81"/>
    </row>
    <row r="299" spans="2:2" x14ac:dyDescent="0.25">
      <c r="B299" s="81"/>
    </row>
    <row r="300" spans="2:2" x14ac:dyDescent="0.25">
      <c r="B300" s="81"/>
    </row>
    <row r="301" spans="2:2" x14ac:dyDescent="0.25">
      <c r="B301" s="81"/>
    </row>
    <row r="302" spans="2:2" x14ac:dyDescent="0.25">
      <c r="B302" s="81"/>
    </row>
    <row r="303" spans="2:2" x14ac:dyDescent="0.25">
      <c r="B303" s="81"/>
    </row>
    <row r="304" spans="2:2" x14ac:dyDescent="0.25">
      <c r="B304" s="81"/>
    </row>
    <row r="305" spans="2:2" x14ac:dyDescent="0.25">
      <c r="B305" s="81"/>
    </row>
    <row r="306" spans="2:2" x14ac:dyDescent="0.25">
      <c r="B306" s="81"/>
    </row>
    <row r="307" spans="2:2" x14ac:dyDescent="0.25">
      <c r="B307" s="81"/>
    </row>
    <row r="308" spans="2:2" x14ac:dyDescent="0.25">
      <c r="B308" s="81"/>
    </row>
    <row r="309" spans="2:2" x14ac:dyDescent="0.25">
      <c r="B309" s="81"/>
    </row>
    <row r="310" spans="2:2" x14ac:dyDescent="0.25">
      <c r="B310" s="81"/>
    </row>
    <row r="322" spans="2:2" x14ac:dyDescent="0.25">
      <c r="B322" s="81"/>
    </row>
    <row r="323" spans="2:2" x14ac:dyDescent="0.25">
      <c r="B323" s="81"/>
    </row>
    <row r="324" spans="2:2" x14ac:dyDescent="0.25">
      <c r="B324" s="81"/>
    </row>
    <row r="325" spans="2:2" x14ac:dyDescent="0.25">
      <c r="B325" s="81"/>
    </row>
    <row r="326" spans="2:2" x14ac:dyDescent="0.25">
      <c r="B326" s="81"/>
    </row>
    <row r="327" spans="2:2" x14ac:dyDescent="0.25">
      <c r="B327" s="81"/>
    </row>
    <row r="328" spans="2:2" x14ac:dyDescent="0.25">
      <c r="B328" s="81"/>
    </row>
    <row r="329" spans="2:2" x14ac:dyDescent="0.25">
      <c r="B329" s="81"/>
    </row>
    <row r="330" spans="2:2" x14ac:dyDescent="0.25">
      <c r="B330" s="81"/>
    </row>
    <row r="332" spans="2:2" x14ac:dyDescent="0.25">
      <c r="B332" s="81"/>
    </row>
    <row r="333" spans="2:2" x14ac:dyDescent="0.25">
      <c r="B333" s="81"/>
    </row>
    <row r="334" spans="2:2" x14ac:dyDescent="0.25">
      <c r="B334" s="81"/>
    </row>
    <row r="335" spans="2:2" x14ac:dyDescent="0.25">
      <c r="B335" s="81"/>
    </row>
    <row r="336" spans="2:2" x14ac:dyDescent="0.25">
      <c r="B336" s="81"/>
    </row>
    <row r="338" spans="2:2" x14ac:dyDescent="0.25">
      <c r="B338" s="81"/>
    </row>
    <row r="341" spans="2:2" x14ac:dyDescent="0.25">
      <c r="B341" s="81"/>
    </row>
    <row r="344" spans="2:2" x14ac:dyDescent="0.25">
      <c r="B344" s="81"/>
    </row>
    <row r="345" spans="2:2" x14ac:dyDescent="0.25">
      <c r="B345" s="81"/>
    </row>
    <row r="346" spans="2:2" x14ac:dyDescent="0.25">
      <c r="B346" s="81"/>
    </row>
    <row r="347" spans="2:2" x14ac:dyDescent="0.25">
      <c r="B347" s="81"/>
    </row>
    <row r="348" spans="2:2" x14ac:dyDescent="0.25">
      <c r="B348" s="81"/>
    </row>
    <row r="349" spans="2:2" x14ac:dyDescent="0.25">
      <c r="B349" s="81"/>
    </row>
    <row r="350" spans="2:2" x14ac:dyDescent="0.25">
      <c r="B350" s="81"/>
    </row>
    <row r="351" spans="2:2" x14ac:dyDescent="0.25">
      <c r="B351" s="81"/>
    </row>
    <row r="352" spans="2:2" x14ac:dyDescent="0.25">
      <c r="B352" s="81"/>
    </row>
    <row r="353" spans="2:2" x14ac:dyDescent="0.25">
      <c r="B353" s="81"/>
    </row>
    <row r="354" spans="2:2" x14ac:dyDescent="0.25">
      <c r="B354" s="81"/>
    </row>
    <row r="355" spans="2:2" x14ac:dyDescent="0.25">
      <c r="B355" s="81"/>
    </row>
    <row r="356" spans="2:2" x14ac:dyDescent="0.25">
      <c r="B356" s="81"/>
    </row>
    <row r="357" spans="2:2" x14ac:dyDescent="0.25">
      <c r="B357" s="81"/>
    </row>
    <row r="358" spans="2:2" x14ac:dyDescent="0.25">
      <c r="B358" s="81"/>
    </row>
    <row r="359" spans="2:2" x14ac:dyDescent="0.25">
      <c r="B359" s="81"/>
    </row>
    <row r="360" spans="2:2" x14ac:dyDescent="0.25">
      <c r="B360" s="81"/>
    </row>
    <row r="361" spans="2:2" x14ac:dyDescent="0.25">
      <c r="B361" s="81"/>
    </row>
    <row r="362" spans="2:2" x14ac:dyDescent="0.25">
      <c r="B362" s="81"/>
    </row>
    <row r="366" spans="2:2" x14ac:dyDescent="0.25">
      <c r="B366" s="72"/>
    </row>
    <row r="383" spans="2:2" x14ac:dyDescent="0.25">
      <c r="B383" s="110"/>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1"/>
  <sheetViews>
    <sheetView zoomScaleNormal="90" workbookViewId="0">
      <selection activeCell="A22" sqref="A22"/>
    </sheetView>
  </sheetViews>
  <sheetFormatPr baseColWidth="10" defaultColWidth="9.140625" defaultRowHeight="15" x14ac:dyDescent="0.25"/>
  <cols>
    <col min="1" max="1" width="46" style="251" customWidth="1"/>
    <col min="2" max="2" width="11.5703125" style="251" customWidth="1"/>
    <col min="3" max="3" width="15.7109375" style="316" customWidth="1"/>
    <col min="4" max="8" width="15.7109375" style="251" customWidth="1"/>
    <col min="9" max="9" width="16.7109375" style="251" customWidth="1"/>
    <col min="10" max="10" width="17.7109375" style="251" customWidth="1"/>
    <col min="11" max="11" width="27" style="251" customWidth="1"/>
    <col min="12" max="12" width="38.140625" style="251" customWidth="1"/>
    <col min="13" max="13" width="37.85546875" style="251" customWidth="1"/>
    <col min="14" max="1025" width="11.42578125" style="251" customWidth="1"/>
    <col min="1026" max="16384" width="9.140625" style="317"/>
  </cols>
  <sheetData>
    <row r="1" spans="1:12" s="251" customFormat="1" ht="15.75" customHeight="1" thickBot="1" x14ac:dyDescent="0.3">
      <c r="A1" s="247" t="s">
        <v>1715</v>
      </c>
      <c r="B1" s="248" t="s">
        <v>2424</v>
      </c>
      <c r="C1" s="249"/>
      <c r="D1" s="248"/>
      <c r="E1" s="248"/>
      <c r="F1" s="248"/>
      <c r="G1" s="248"/>
      <c r="H1" s="250"/>
    </row>
    <row r="2" spans="1:12" s="251" customFormat="1" ht="15" customHeight="1" x14ac:dyDescent="0.25">
      <c r="A2" s="301" t="s">
        <v>1706</v>
      </c>
      <c r="B2" s="264" t="s">
        <v>1677</v>
      </c>
      <c r="C2" s="364">
        <v>11393.12399</v>
      </c>
      <c r="D2" s="302" t="s">
        <v>1716</v>
      </c>
      <c r="E2" s="303"/>
      <c r="F2" s="303"/>
      <c r="G2" s="264" t="s">
        <v>1677</v>
      </c>
      <c r="H2" s="364">
        <v>9792.0427799999998</v>
      </c>
    </row>
    <row r="3" spans="1:12" s="251" customFormat="1" ht="15" customHeight="1" x14ac:dyDescent="0.25">
      <c r="A3" s="254" t="s">
        <v>1717</v>
      </c>
      <c r="B3" s="252" t="s">
        <v>1678</v>
      </c>
      <c r="C3" s="365">
        <v>6.6373369999999996</v>
      </c>
      <c r="D3" s="408" t="s">
        <v>1718</v>
      </c>
      <c r="E3" s="409"/>
      <c r="F3" s="409"/>
      <c r="G3" s="255" t="s">
        <v>1678</v>
      </c>
      <c r="H3" s="375">
        <v>5.1782500000000002</v>
      </c>
      <c r="J3" s="256"/>
      <c r="K3" s="267"/>
    </row>
    <row r="4" spans="1:12" s="251" customFormat="1" ht="15" customHeight="1" x14ac:dyDescent="0.25">
      <c r="A4" s="262" t="s">
        <v>1688</v>
      </c>
      <c r="B4" s="252" t="s">
        <v>1679</v>
      </c>
      <c r="C4" s="366">
        <v>2</v>
      </c>
      <c r="D4" s="408" t="s">
        <v>1680</v>
      </c>
      <c r="E4" s="409"/>
      <c r="F4" s="409"/>
      <c r="G4" s="252" t="s">
        <v>1719</v>
      </c>
      <c r="H4" s="257" t="s">
        <v>1681</v>
      </c>
    </row>
    <row r="5" spans="1:12" s="251" customFormat="1" ht="15" customHeight="1" x14ac:dyDescent="0.25">
      <c r="A5" s="304" t="s">
        <v>1720</v>
      </c>
      <c r="B5" s="252" t="s">
        <v>1721</v>
      </c>
      <c r="C5" s="367">
        <v>7097</v>
      </c>
      <c r="D5" s="408" t="s">
        <v>1682</v>
      </c>
      <c r="E5" s="409"/>
      <c r="F5" s="409"/>
      <c r="G5" s="255" t="s">
        <v>1683</v>
      </c>
      <c r="H5" s="258" t="s">
        <v>1684</v>
      </c>
    </row>
    <row r="6" spans="1:12" s="251" customFormat="1" ht="15" customHeight="1" x14ac:dyDescent="0.25">
      <c r="A6" s="259" t="s">
        <v>1691</v>
      </c>
      <c r="B6" s="252" t="s">
        <v>1721</v>
      </c>
      <c r="C6" s="367">
        <v>2809</v>
      </c>
      <c r="D6" s="408" t="s">
        <v>1686</v>
      </c>
      <c r="E6" s="409"/>
      <c r="F6" s="409"/>
      <c r="G6" s="255" t="s">
        <v>1722</v>
      </c>
      <c r="H6" s="257" t="s">
        <v>1681</v>
      </c>
      <c r="J6" s="256"/>
      <c r="K6" s="267"/>
    </row>
    <row r="7" spans="1:12" s="251" customFormat="1" ht="15" customHeight="1" thickBot="1" x14ac:dyDescent="0.3">
      <c r="A7" s="259" t="s">
        <v>1689</v>
      </c>
      <c r="B7" s="252" t="s">
        <v>1677</v>
      </c>
      <c r="C7" s="365">
        <v>3239.3081900000002</v>
      </c>
      <c r="D7" s="410" t="s">
        <v>1687</v>
      </c>
      <c r="E7" s="411"/>
      <c r="F7" s="411"/>
      <c r="G7" s="260" t="s">
        <v>1719</v>
      </c>
      <c r="H7" s="261" t="s">
        <v>1685</v>
      </c>
    </row>
    <row r="8" spans="1:12" s="251" customFormat="1" ht="15" customHeight="1" x14ac:dyDescent="0.25">
      <c r="A8" s="273" t="s">
        <v>1723</v>
      </c>
      <c r="B8" s="252" t="s">
        <v>1677</v>
      </c>
      <c r="C8" s="368">
        <v>365.51190000000003</v>
      </c>
      <c r="D8" s="277"/>
      <c r="E8" s="277"/>
      <c r="F8" s="277"/>
      <c r="G8" s="277"/>
      <c r="H8" s="263"/>
    </row>
    <row r="9" spans="1:12" s="251" customFormat="1" ht="15" customHeight="1" thickBot="1" x14ac:dyDescent="0.3">
      <c r="A9" s="273" t="s">
        <v>1724</v>
      </c>
      <c r="B9" s="252" t="s">
        <v>1677</v>
      </c>
      <c r="C9" s="368">
        <v>11027.612080000001</v>
      </c>
      <c r="D9" s="277"/>
      <c r="E9" s="277"/>
      <c r="F9" s="277"/>
      <c r="G9" s="277"/>
      <c r="H9" s="263"/>
    </row>
    <row r="10" spans="1:12" s="300" customFormat="1" ht="15" customHeight="1" thickBot="1" x14ac:dyDescent="0.3">
      <c r="A10" s="269" t="s">
        <v>1693</v>
      </c>
      <c r="B10" s="264" t="s">
        <v>1694</v>
      </c>
      <c r="C10" s="369">
        <v>311.77462000000003</v>
      </c>
      <c r="D10" s="308"/>
      <c r="E10" s="308"/>
      <c r="F10" s="308"/>
      <c r="G10" s="308"/>
      <c r="H10" s="309"/>
    </row>
    <row r="11" spans="1:12" s="251" customFormat="1" ht="19.5" customHeight="1" x14ac:dyDescent="0.25">
      <c r="A11" s="271" t="s">
        <v>1696</v>
      </c>
      <c r="B11" s="264"/>
      <c r="C11" s="310"/>
      <c r="D11" s="290"/>
      <c r="E11" s="290"/>
      <c r="F11" s="290"/>
      <c r="G11" s="290" t="s">
        <v>1690</v>
      </c>
      <c r="H11" s="272"/>
      <c r="K11" s="270"/>
      <c r="L11" s="270"/>
    </row>
    <row r="12" spans="1:12" s="251" customFormat="1" ht="15" customHeight="1" x14ac:dyDescent="0.25">
      <c r="A12" s="273" t="s">
        <v>1697</v>
      </c>
      <c r="B12" s="252" t="s">
        <v>1694</v>
      </c>
      <c r="C12" s="274">
        <v>0</v>
      </c>
      <c r="D12" s="291"/>
      <c r="E12" s="291"/>
      <c r="F12" s="291"/>
      <c r="G12" s="291"/>
      <c r="H12" s="263"/>
    </row>
    <row r="13" spans="1:12" s="251" customFormat="1" ht="15" customHeight="1" thickBot="1" x14ac:dyDescent="0.3">
      <c r="A13" s="275" t="s">
        <v>1698</v>
      </c>
      <c r="B13" s="268" t="s">
        <v>1694</v>
      </c>
      <c r="C13" s="276">
        <v>0</v>
      </c>
      <c r="D13" s="277"/>
      <c r="E13" s="277"/>
      <c r="F13" s="277"/>
      <c r="G13" s="277"/>
      <c r="H13" s="263"/>
    </row>
    <row r="14" spans="1:12" s="251" customFormat="1" ht="15" customHeight="1" x14ac:dyDescent="0.25">
      <c r="A14" s="269" t="s">
        <v>1699</v>
      </c>
      <c r="B14" s="264" t="s">
        <v>1700</v>
      </c>
      <c r="C14" s="278" t="str">
        <f>IF(C16&lt;&gt;0,"Y","N")</f>
        <v>N</v>
      </c>
      <c r="D14" s="277"/>
      <c r="E14" s="277"/>
      <c r="F14" s="277"/>
      <c r="G14" s="277"/>
      <c r="H14" s="263"/>
      <c r="K14" s="311"/>
      <c r="L14" s="311"/>
    </row>
    <row r="15" spans="1:12" s="251" customFormat="1" ht="15" customHeight="1" x14ac:dyDescent="0.25">
      <c r="A15" s="254" t="s">
        <v>1701</v>
      </c>
      <c r="B15" s="252" t="s">
        <v>1702</v>
      </c>
      <c r="C15" s="280"/>
      <c r="D15" s="279"/>
      <c r="E15" s="279"/>
      <c r="F15" s="279"/>
      <c r="G15" s="279"/>
      <c r="H15" s="272"/>
    </row>
    <row r="16" spans="1:12" s="251" customFormat="1" ht="15" customHeight="1" thickBot="1" x14ac:dyDescent="0.3">
      <c r="A16" s="273" t="s">
        <v>1703</v>
      </c>
      <c r="B16" s="267" t="s">
        <v>1677</v>
      </c>
      <c r="C16" s="312">
        <v>0</v>
      </c>
      <c r="D16" s="263"/>
      <c r="E16" s="263"/>
      <c r="F16" s="263"/>
      <c r="G16" s="263"/>
      <c r="H16" s="272"/>
      <c r="I16" s="270"/>
      <c r="J16" s="270"/>
      <c r="K16" s="311"/>
      <c r="L16" s="311"/>
    </row>
    <row r="17" spans="1:8" s="251" customFormat="1" ht="15" customHeight="1" x14ac:dyDescent="0.25">
      <c r="A17" s="281" t="s">
        <v>1704</v>
      </c>
      <c r="B17" s="282" t="s">
        <v>1677</v>
      </c>
      <c r="C17" s="313" t="s">
        <v>1705</v>
      </c>
      <c r="D17" s="283" t="s">
        <v>1706</v>
      </c>
      <c r="E17" s="284"/>
      <c r="F17" s="284"/>
      <c r="G17" s="277"/>
      <c r="H17" s="263"/>
    </row>
    <row r="18" spans="1:8" s="251" customFormat="1" ht="15" customHeight="1" x14ac:dyDescent="0.25">
      <c r="A18" s="285" t="s">
        <v>214</v>
      </c>
      <c r="B18" s="286"/>
      <c r="C18" s="370">
        <v>9774.9604499999987</v>
      </c>
      <c r="D18" s="371">
        <v>11374.054959999999</v>
      </c>
      <c r="E18" s="284"/>
      <c r="F18" s="284"/>
      <c r="G18" s="277"/>
      <c r="H18" s="263"/>
    </row>
    <row r="19" spans="1:8" s="251" customFormat="1" ht="15" customHeight="1" x14ac:dyDescent="0.25">
      <c r="A19" s="287" t="s">
        <v>1589</v>
      </c>
      <c r="B19" s="255"/>
      <c r="C19" s="370">
        <v>0</v>
      </c>
      <c r="D19" s="371">
        <v>0</v>
      </c>
      <c r="E19" s="288"/>
      <c r="F19" s="288"/>
      <c r="G19" s="277"/>
      <c r="H19" s="263"/>
    </row>
    <row r="20" spans="1:8" s="251" customFormat="1" ht="15" customHeight="1" x14ac:dyDescent="0.25">
      <c r="A20" s="287" t="s">
        <v>1590</v>
      </c>
      <c r="B20" s="255"/>
      <c r="C20" s="370">
        <v>0</v>
      </c>
      <c r="D20" s="371">
        <v>0</v>
      </c>
      <c r="E20" s="288"/>
      <c r="F20" s="288"/>
      <c r="G20" s="277"/>
      <c r="H20" s="263"/>
    </row>
    <row r="21" spans="1:8" s="251" customFormat="1" ht="15" customHeight="1" x14ac:dyDescent="0.25">
      <c r="A21" s="289" t="s">
        <v>1591</v>
      </c>
      <c r="B21" s="255"/>
      <c r="C21" s="370">
        <v>0</v>
      </c>
      <c r="D21" s="371">
        <v>0</v>
      </c>
      <c r="E21" s="288"/>
      <c r="F21" s="288"/>
      <c r="G21" s="277"/>
      <c r="H21" s="263"/>
    </row>
    <row r="22" spans="1:8" s="251" customFormat="1" ht="15" customHeight="1" x14ac:dyDescent="0.25">
      <c r="A22" s="289" t="s">
        <v>225</v>
      </c>
      <c r="B22" s="255"/>
      <c r="C22" s="370">
        <v>0</v>
      </c>
      <c r="D22" s="371">
        <v>0</v>
      </c>
      <c r="E22" s="288"/>
      <c r="F22" s="288"/>
      <c r="G22" s="277"/>
      <c r="H22" s="263"/>
    </row>
    <row r="23" spans="1:8" s="251" customFormat="1" ht="15" customHeight="1" x14ac:dyDescent="0.25">
      <c r="A23" s="289" t="s">
        <v>227</v>
      </c>
      <c r="B23" s="255"/>
      <c r="C23" s="370">
        <v>0</v>
      </c>
      <c r="D23" s="371">
        <v>0</v>
      </c>
      <c r="E23" s="288"/>
      <c r="F23" s="288"/>
      <c r="G23" s="277"/>
      <c r="H23" s="263"/>
    </row>
    <row r="24" spans="1:8" s="251" customFormat="1" ht="15" customHeight="1" x14ac:dyDescent="0.25">
      <c r="A24" s="289" t="s">
        <v>1592</v>
      </c>
      <c r="B24" s="255"/>
      <c r="C24" s="370">
        <v>0</v>
      </c>
      <c r="D24" s="371">
        <v>0</v>
      </c>
      <c r="E24" s="288"/>
      <c r="F24" s="288"/>
      <c r="G24" s="277"/>
      <c r="H24" s="263"/>
    </row>
    <row r="25" spans="1:8" s="251" customFormat="1" ht="15" customHeight="1" x14ac:dyDescent="0.25">
      <c r="A25" s="289" t="s">
        <v>229</v>
      </c>
      <c r="B25" s="255"/>
      <c r="C25" s="370">
        <v>0</v>
      </c>
      <c r="D25" s="371">
        <v>0</v>
      </c>
      <c r="E25" s="288"/>
      <c r="F25" s="288"/>
      <c r="G25" s="277"/>
      <c r="H25" s="263"/>
    </row>
    <row r="26" spans="1:8" s="251" customFormat="1" ht="15" customHeight="1" x14ac:dyDescent="0.25">
      <c r="A26" s="289" t="s">
        <v>1599</v>
      </c>
      <c r="B26" s="255"/>
      <c r="C26" s="370">
        <v>0</v>
      </c>
      <c r="D26" s="371">
        <v>0</v>
      </c>
      <c r="E26" s="288"/>
      <c r="F26" s="288"/>
      <c r="G26" s="277"/>
      <c r="H26" s="263"/>
    </row>
    <row r="27" spans="1:8" s="251" customFormat="1" ht="15" customHeight="1" x14ac:dyDescent="0.25">
      <c r="A27" s="289" t="s">
        <v>218</v>
      </c>
      <c r="B27" s="255"/>
      <c r="C27" s="370">
        <v>0</v>
      </c>
      <c r="D27" s="371">
        <v>0</v>
      </c>
      <c r="E27" s="288"/>
      <c r="F27" s="288"/>
      <c r="G27" s="277"/>
      <c r="H27" s="263"/>
    </row>
    <row r="28" spans="1:8" s="251" customFormat="1" ht="15" customHeight="1" x14ac:dyDescent="0.25">
      <c r="A28" s="289" t="s">
        <v>233</v>
      </c>
      <c r="B28" s="255"/>
      <c r="C28" s="370">
        <v>0</v>
      </c>
      <c r="D28" s="371">
        <v>0</v>
      </c>
      <c r="E28" s="288"/>
      <c r="F28" s="288"/>
      <c r="G28" s="277"/>
      <c r="H28" s="263"/>
    </row>
    <row r="29" spans="1:8" s="251" customFormat="1" ht="15" customHeight="1" thickBot="1" x14ac:dyDescent="0.3">
      <c r="A29" s="292" t="s">
        <v>1593</v>
      </c>
      <c r="B29" s="260"/>
      <c r="C29" s="372">
        <v>17.082339999999999</v>
      </c>
      <c r="D29" s="373">
        <v>19.069019999999998</v>
      </c>
      <c r="E29" s="288"/>
      <c r="F29" s="288"/>
      <c r="G29" s="277"/>
      <c r="H29" s="263"/>
    </row>
    <row r="30" spans="1:8" s="251" customFormat="1" ht="15" customHeight="1" x14ac:dyDescent="0.25">
      <c r="A30" s="293" t="s">
        <v>1707</v>
      </c>
      <c r="B30" s="294"/>
      <c r="C30" s="265" t="s">
        <v>1708</v>
      </c>
      <c r="D30" s="295" t="s">
        <v>1709</v>
      </c>
      <c r="E30" s="296" t="s">
        <v>1710</v>
      </c>
      <c r="F30" s="296" t="s">
        <v>1711</v>
      </c>
      <c r="G30" s="266" t="s">
        <v>1712</v>
      </c>
      <c r="H30" s="263"/>
    </row>
    <row r="31" spans="1:8" s="251" customFormat="1" ht="15" customHeight="1" x14ac:dyDescent="0.25">
      <c r="A31" s="297" t="s">
        <v>1713</v>
      </c>
      <c r="B31" s="298"/>
      <c r="C31" s="299"/>
      <c r="D31" s="374" t="s">
        <v>1714</v>
      </c>
      <c r="E31" s="299"/>
      <c r="F31" s="299"/>
      <c r="G31" s="299"/>
      <c r="H31" s="263"/>
    </row>
  </sheetData>
  <mergeCells count="5">
    <mergeCell ref="D5:F5"/>
    <mergeCell ref="D6:F6"/>
    <mergeCell ref="D7:F7"/>
    <mergeCell ref="D3:F3"/>
    <mergeCell ref="D4:F4"/>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1"/>
  <sheetViews>
    <sheetView zoomScaleNormal="90" workbookViewId="0">
      <selection activeCell="B2" sqref="B2"/>
    </sheetView>
  </sheetViews>
  <sheetFormatPr baseColWidth="10" defaultColWidth="9.140625" defaultRowHeight="15" x14ac:dyDescent="0.25"/>
  <cols>
    <col min="1" max="1" width="46" style="318" customWidth="1"/>
    <col min="2" max="2" width="11.5703125" style="318" customWidth="1"/>
    <col min="3" max="3" width="15.7109375" style="322" customWidth="1"/>
    <col min="4" max="8" width="15.7109375" style="318" customWidth="1"/>
    <col min="9" max="9" width="16.7109375" style="318" customWidth="1"/>
    <col min="10" max="10" width="17.7109375" style="318" customWidth="1"/>
    <col min="11" max="11" width="27" style="318" customWidth="1"/>
    <col min="12" max="12" width="38.140625" style="318" customWidth="1"/>
    <col min="13" max="13" width="37.85546875" style="318" customWidth="1"/>
    <col min="14" max="1025" width="11.42578125" style="318" customWidth="1"/>
    <col min="1026" max="16384" width="9.140625" style="317"/>
  </cols>
  <sheetData>
    <row r="1" spans="1:13" s="318" customFormat="1" ht="15.75" customHeight="1" thickBot="1" x14ac:dyDescent="0.3">
      <c r="A1" s="247" t="s">
        <v>1751</v>
      </c>
      <c r="B1" s="248" t="s">
        <v>2424</v>
      </c>
      <c r="C1" s="249"/>
      <c r="D1" s="248"/>
      <c r="E1" s="248"/>
      <c r="F1" s="248"/>
      <c r="G1" s="248"/>
      <c r="H1" s="250"/>
    </row>
    <row r="2" spans="1:13" s="318" customFormat="1" ht="15" customHeight="1" x14ac:dyDescent="0.25">
      <c r="A2" s="301" t="s">
        <v>1725</v>
      </c>
      <c r="B2" s="264" t="s">
        <v>1726</v>
      </c>
      <c r="C2" s="266">
        <v>11393.12399</v>
      </c>
      <c r="D2" s="302" t="s">
        <v>1727</v>
      </c>
      <c r="E2" s="303"/>
      <c r="F2" s="303"/>
      <c r="G2" s="264" t="s">
        <v>1726</v>
      </c>
      <c r="H2" s="266">
        <v>9792.0427799999998</v>
      </c>
    </row>
    <row r="3" spans="1:13" s="318" customFormat="1" ht="15" customHeight="1" x14ac:dyDescent="0.25">
      <c r="A3" s="254" t="s">
        <v>1728</v>
      </c>
      <c r="B3" s="252" t="s">
        <v>1729</v>
      </c>
      <c r="C3" s="274">
        <v>6.6373369999999996</v>
      </c>
      <c r="D3" s="408" t="s">
        <v>1730</v>
      </c>
      <c r="E3" s="409"/>
      <c r="F3" s="409"/>
      <c r="G3" s="255" t="s">
        <v>1729</v>
      </c>
      <c r="H3" s="258">
        <v>5.1782500000000002</v>
      </c>
      <c r="J3" s="256"/>
      <c r="K3" s="267"/>
    </row>
    <row r="4" spans="1:13" s="318" customFormat="1" ht="15" customHeight="1" x14ac:dyDescent="0.25">
      <c r="A4" s="262" t="s">
        <v>1738</v>
      </c>
      <c r="B4" s="252" t="s">
        <v>1679</v>
      </c>
      <c r="C4" s="253">
        <v>2</v>
      </c>
      <c r="D4" s="408" t="s">
        <v>1731</v>
      </c>
      <c r="E4" s="409"/>
      <c r="F4" s="409"/>
      <c r="G4" s="252" t="s">
        <v>1719</v>
      </c>
      <c r="H4" s="257" t="s">
        <v>1732</v>
      </c>
    </row>
    <row r="5" spans="1:13" s="318" customFormat="1" ht="15" customHeight="1" x14ac:dyDescent="0.25">
      <c r="A5" s="304" t="s">
        <v>1642</v>
      </c>
      <c r="B5" s="252" t="s">
        <v>1752</v>
      </c>
      <c r="C5" s="305">
        <v>7097</v>
      </c>
      <c r="D5" s="408" t="s">
        <v>1733</v>
      </c>
      <c r="E5" s="409"/>
      <c r="F5" s="409"/>
      <c r="G5" s="255" t="s">
        <v>1734</v>
      </c>
      <c r="H5" s="258" t="s">
        <v>1684</v>
      </c>
    </row>
    <row r="6" spans="1:13" s="318" customFormat="1" ht="15" customHeight="1" x14ac:dyDescent="0.25">
      <c r="A6" s="259" t="s">
        <v>1739</v>
      </c>
      <c r="B6" s="252" t="s">
        <v>1752</v>
      </c>
      <c r="C6" s="305">
        <v>2809</v>
      </c>
      <c r="D6" s="408" t="s">
        <v>1736</v>
      </c>
      <c r="E6" s="409"/>
      <c r="F6" s="409"/>
      <c r="G6" s="255" t="s">
        <v>1722</v>
      </c>
      <c r="H6" s="257" t="s">
        <v>1732</v>
      </c>
      <c r="J6" s="256"/>
      <c r="K6" s="267"/>
    </row>
    <row r="7" spans="1:13" s="318" customFormat="1" ht="15" customHeight="1" thickBot="1" x14ac:dyDescent="0.3">
      <c r="A7" s="259" t="s">
        <v>1753</v>
      </c>
      <c r="B7" s="252" t="s">
        <v>1726</v>
      </c>
      <c r="C7" s="274">
        <v>3239.3081900000002</v>
      </c>
      <c r="D7" s="410" t="s">
        <v>1737</v>
      </c>
      <c r="E7" s="411"/>
      <c r="F7" s="411"/>
      <c r="G7" s="260" t="s">
        <v>1719</v>
      </c>
      <c r="H7" s="261" t="s">
        <v>1735</v>
      </c>
    </row>
    <row r="8" spans="1:13" s="318" customFormat="1" ht="18" customHeight="1" x14ac:dyDescent="0.25">
      <c r="A8" s="273" t="s">
        <v>1754</v>
      </c>
      <c r="B8" s="252" t="s">
        <v>1726</v>
      </c>
      <c r="C8" s="306">
        <v>365.51190000000003</v>
      </c>
      <c r="D8" s="277"/>
      <c r="E8" s="277"/>
      <c r="F8" s="277"/>
      <c r="G8" s="277"/>
      <c r="H8" s="263"/>
    </row>
    <row r="9" spans="1:13" s="318" customFormat="1" ht="15" customHeight="1" thickBot="1" x14ac:dyDescent="0.3">
      <c r="A9" s="273" t="s">
        <v>1755</v>
      </c>
      <c r="B9" s="252" t="s">
        <v>1726</v>
      </c>
      <c r="C9" s="306">
        <v>11027.612080000001</v>
      </c>
      <c r="D9" s="277"/>
      <c r="E9" s="277"/>
      <c r="F9" s="277"/>
      <c r="G9" s="277"/>
      <c r="H9" s="263"/>
    </row>
    <row r="10" spans="1:13" s="321" customFormat="1" ht="15" customHeight="1" thickBot="1" x14ac:dyDescent="0.3">
      <c r="A10" s="269" t="s">
        <v>1740</v>
      </c>
      <c r="B10" s="264" t="s">
        <v>1726</v>
      </c>
      <c r="C10" s="307">
        <v>311.77462000000003</v>
      </c>
      <c r="D10" s="308"/>
      <c r="E10" s="308"/>
      <c r="F10" s="308"/>
      <c r="G10" s="308"/>
      <c r="H10" s="309"/>
    </row>
    <row r="11" spans="1:13" s="318" customFormat="1" ht="19.5" customHeight="1" x14ac:dyDescent="0.25">
      <c r="A11" s="271" t="s">
        <v>1741</v>
      </c>
      <c r="B11" s="264"/>
      <c r="C11" s="310"/>
      <c r="D11" s="290"/>
      <c r="E11" s="290"/>
      <c r="F11" s="290"/>
      <c r="G11" s="290" t="s">
        <v>1690</v>
      </c>
      <c r="H11" s="272"/>
      <c r="K11" s="320"/>
      <c r="L11" s="320"/>
      <c r="M11" s="319"/>
    </row>
    <row r="12" spans="1:13" s="318" customFormat="1" ht="15" customHeight="1" x14ac:dyDescent="0.25">
      <c r="A12" s="273" t="s">
        <v>1742</v>
      </c>
      <c r="B12" s="252" t="s">
        <v>1726</v>
      </c>
      <c r="C12" s="274">
        <v>0</v>
      </c>
      <c r="D12" s="291"/>
      <c r="E12" s="291"/>
      <c r="F12" s="291"/>
      <c r="G12" s="291"/>
      <c r="H12" s="263"/>
    </row>
    <row r="13" spans="1:13" s="318" customFormat="1" ht="15" customHeight="1" thickBot="1" x14ac:dyDescent="0.3">
      <c r="A13" s="275" t="s">
        <v>1743</v>
      </c>
      <c r="B13" s="268" t="s">
        <v>1726</v>
      </c>
      <c r="C13" s="276">
        <v>0</v>
      </c>
      <c r="D13" s="277"/>
      <c r="E13" s="277"/>
      <c r="F13" s="277"/>
      <c r="G13" s="277"/>
      <c r="H13" s="263"/>
    </row>
    <row r="14" spans="1:13" s="318" customFormat="1" ht="15" customHeight="1" x14ac:dyDescent="0.25">
      <c r="A14" s="269" t="s">
        <v>1744</v>
      </c>
      <c r="B14" s="264" t="s">
        <v>1700</v>
      </c>
      <c r="C14" s="278" t="str">
        <f>IF(C16&lt;&gt;0,"Y","N")</f>
        <v>N</v>
      </c>
      <c r="D14" s="277"/>
      <c r="E14" s="277"/>
      <c r="F14" s="277"/>
      <c r="G14" s="277"/>
      <c r="H14" s="263"/>
      <c r="I14" s="319"/>
      <c r="J14" s="319"/>
      <c r="K14" s="311"/>
      <c r="L14" s="311"/>
    </row>
    <row r="15" spans="1:13" s="318" customFormat="1" ht="15" customHeight="1" x14ac:dyDescent="0.25">
      <c r="A15" s="254" t="s">
        <v>1745</v>
      </c>
      <c r="B15" s="252" t="s">
        <v>1702</v>
      </c>
      <c r="C15" s="280"/>
      <c r="D15" s="279"/>
      <c r="E15" s="279"/>
      <c r="F15" s="279"/>
      <c r="G15" s="279"/>
      <c r="H15" s="272"/>
    </row>
    <row r="16" spans="1:13" s="318" customFormat="1" ht="15" customHeight="1" thickBot="1" x14ac:dyDescent="0.3">
      <c r="A16" s="273" t="s">
        <v>1746</v>
      </c>
      <c r="B16" s="267" t="s">
        <v>1726</v>
      </c>
      <c r="C16" s="312">
        <v>0</v>
      </c>
      <c r="D16" s="263"/>
      <c r="E16" s="263"/>
      <c r="F16" s="263"/>
      <c r="G16" s="263"/>
      <c r="H16" s="272"/>
      <c r="I16" s="320"/>
      <c r="J16" s="320"/>
      <c r="K16" s="311"/>
      <c r="L16" s="311"/>
    </row>
    <row r="17" spans="1:8" s="318" customFormat="1" ht="15" customHeight="1" x14ac:dyDescent="0.25">
      <c r="A17" s="281" t="s">
        <v>1747</v>
      </c>
      <c r="B17" s="282" t="s">
        <v>1726</v>
      </c>
      <c r="C17" s="313" t="s">
        <v>1705</v>
      </c>
      <c r="D17" s="283" t="s">
        <v>1748</v>
      </c>
      <c r="E17" s="284"/>
      <c r="F17" s="284"/>
      <c r="G17" s="277"/>
      <c r="H17" s="263"/>
    </row>
    <row r="18" spans="1:8" s="318" customFormat="1" ht="15" customHeight="1" x14ac:dyDescent="0.25">
      <c r="A18" s="285" t="s">
        <v>214</v>
      </c>
      <c r="B18" s="286"/>
      <c r="C18" s="314">
        <v>9774.9604499999987</v>
      </c>
      <c r="D18" s="257">
        <v>11374.054959999999</v>
      </c>
      <c r="E18" s="284"/>
      <c r="F18" s="284"/>
      <c r="G18" s="277"/>
      <c r="H18" s="263"/>
    </row>
    <row r="19" spans="1:8" s="318" customFormat="1" ht="15" customHeight="1" x14ac:dyDescent="0.25">
      <c r="A19" s="287" t="s">
        <v>1589</v>
      </c>
      <c r="B19" s="255"/>
      <c r="C19" s="314">
        <v>0</v>
      </c>
      <c r="D19" s="257">
        <v>0</v>
      </c>
      <c r="E19" s="288"/>
      <c r="F19" s="288"/>
      <c r="G19" s="277"/>
      <c r="H19" s="263"/>
    </row>
    <row r="20" spans="1:8" s="318" customFormat="1" ht="15" customHeight="1" x14ac:dyDescent="0.25">
      <c r="A20" s="287" t="s">
        <v>1590</v>
      </c>
      <c r="B20" s="255"/>
      <c r="C20" s="314">
        <v>0</v>
      </c>
      <c r="D20" s="257">
        <v>0</v>
      </c>
      <c r="E20" s="288"/>
      <c r="F20" s="288"/>
      <c r="G20" s="277"/>
      <c r="H20" s="263"/>
    </row>
    <row r="21" spans="1:8" s="318" customFormat="1" ht="15" customHeight="1" x14ac:dyDescent="0.25">
      <c r="A21" s="289" t="s">
        <v>1591</v>
      </c>
      <c r="B21" s="255"/>
      <c r="C21" s="314">
        <v>0</v>
      </c>
      <c r="D21" s="257">
        <v>0</v>
      </c>
      <c r="E21" s="288"/>
      <c r="F21" s="288"/>
      <c r="G21" s="277"/>
      <c r="H21" s="263"/>
    </row>
    <row r="22" spans="1:8" s="318" customFormat="1" ht="15" customHeight="1" x14ac:dyDescent="0.25">
      <c r="A22" s="289" t="s">
        <v>225</v>
      </c>
      <c r="B22" s="255"/>
      <c r="C22" s="314">
        <v>0</v>
      </c>
      <c r="D22" s="257">
        <v>0</v>
      </c>
      <c r="E22" s="288"/>
      <c r="F22" s="288"/>
      <c r="G22" s="277"/>
      <c r="H22" s="263"/>
    </row>
    <row r="23" spans="1:8" s="318" customFormat="1" ht="15" customHeight="1" x14ac:dyDescent="0.25">
      <c r="A23" s="289" t="s">
        <v>227</v>
      </c>
      <c r="B23" s="255"/>
      <c r="C23" s="314">
        <v>0</v>
      </c>
      <c r="D23" s="257">
        <v>0</v>
      </c>
      <c r="E23" s="288"/>
      <c r="F23" s="288"/>
      <c r="G23" s="277"/>
      <c r="H23" s="263"/>
    </row>
    <row r="24" spans="1:8" s="318" customFormat="1" ht="15" customHeight="1" x14ac:dyDescent="0.25">
      <c r="A24" s="289" t="s">
        <v>1592</v>
      </c>
      <c r="B24" s="255"/>
      <c r="C24" s="314">
        <v>0</v>
      </c>
      <c r="D24" s="257">
        <v>0</v>
      </c>
      <c r="E24" s="288"/>
      <c r="F24" s="288"/>
      <c r="G24" s="277"/>
      <c r="H24" s="263"/>
    </row>
    <row r="25" spans="1:8" s="318" customFormat="1" ht="15" customHeight="1" x14ac:dyDescent="0.25">
      <c r="A25" s="289" t="s">
        <v>229</v>
      </c>
      <c r="B25" s="255"/>
      <c r="C25" s="314">
        <v>0</v>
      </c>
      <c r="D25" s="257">
        <v>0</v>
      </c>
      <c r="E25" s="288"/>
      <c r="F25" s="288"/>
      <c r="G25" s="277"/>
      <c r="H25" s="263"/>
    </row>
    <row r="26" spans="1:8" s="318" customFormat="1" ht="15" customHeight="1" x14ac:dyDescent="0.25">
      <c r="A26" s="289" t="s">
        <v>1599</v>
      </c>
      <c r="B26" s="255"/>
      <c r="C26" s="314">
        <v>0</v>
      </c>
      <c r="D26" s="257">
        <v>0</v>
      </c>
      <c r="E26" s="288"/>
      <c r="F26" s="288"/>
      <c r="G26" s="277"/>
      <c r="H26" s="263"/>
    </row>
    <row r="27" spans="1:8" s="318" customFormat="1" ht="15" customHeight="1" x14ac:dyDescent="0.25">
      <c r="A27" s="289" t="s">
        <v>218</v>
      </c>
      <c r="B27" s="255"/>
      <c r="C27" s="314">
        <v>0</v>
      </c>
      <c r="D27" s="257">
        <v>0</v>
      </c>
      <c r="E27" s="288"/>
      <c r="F27" s="288"/>
      <c r="G27" s="277"/>
      <c r="H27" s="263"/>
    </row>
    <row r="28" spans="1:8" s="318" customFormat="1" ht="15" customHeight="1" x14ac:dyDescent="0.25">
      <c r="A28" s="289" t="s">
        <v>233</v>
      </c>
      <c r="B28" s="255"/>
      <c r="C28" s="314">
        <v>0</v>
      </c>
      <c r="D28" s="257">
        <v>0</v>
      </c>
      <c r="E28" s="288"/>
      <c r="F28" s="288"/>
      <c r="G28" s="277"/>
      <c r="H28" s="263"/>
    </row>
    <row r="29" spans="1:8" s="318" customFormat="1" ht="15" customHeight="1" thickBot="1" x14ac:dyDescent="0.3">
      <c r="A29" s="292" t="s">
        <v>1593</v>
      </c>
      <c r="B29" s="260"/>
      <c r="C29" s="315">
        <v>17.082339999999999</v>
      </c>
      <c r="D29" s="261">
        <v>19.069019999999998</v>
      </c>
      <c r="E29" s="288"/>
      <c r="F29" s="288"/>
      <c r="G29" s="277"/>
      <c r="H29" s="263"/>
    </row>
    <row r="30" spans="1:8" s="318" customFormat="1" ht="15" customHeight="1" x14ac:dyDescent="0.25">
      <c r="A30" s="293" t="s">
        <v>1749</v>
      </c>
      <c r="B30" s="294"/>
      <c r="C30" s="265" t="s">
        <v>1708</v>
      </c>
      <c r="D30" s="295" t="s">
        <v>1709</v>
      </c>
      <c r="E30" s="296" t="s">
        <v>1710</v>
      </c>
      <c r="F30" s="296" t="s">
        <v>1711</v>
      </c>
      <c r="G30" s="266" t="s">
        <v>1712</v>
      </c>
      <c r="H30" s="263"/>
    </row>
    <row r="31" spans="1:8" s="318" customFormat="1" ht="15" customHeight="1" x14ac:dyDescent="0.25">
      <c r="A31" s="297" t="s">
        <v>1750</v>
      </c>
      <c r="B31" s="298"/>
      <c r="C31" s="299"/>
      <c r="D31" s="299" t="s">
        <v>1714</v>
      </c>
      <c r="E31" s="299"/>
      <c r="F31" s="299"/>
      <c r="G31" s="299"/>
      <c r="H31" s="263"/>
    </row>
  </sheetData>
  <mergeCells count="5">
    <mergeCell ref="D5:F5"/>
    <mergeCell ref="D6:F6"/>
    <mergeCell ref="D7:F7"/>
    <mergeCell ref="D3:F3"/>
    <mergeCell ref="D4:F4"/>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243386"/>
  </sheetPr>
  <dimension ref="A1:N112"/>
  <sheetViews>
    <sheetView tabSelected="1" zoomScale="80" zoomScaleNormal="80" workbookViewId="0">
      <selection activeCell="C77" sqref="C77"/>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4"/>
  </cols>
  <sheetData>
    <row r="1" spans="1:13" ht="45" customHeight="1" x14ac:dyDescent="0.25">
      <c r="A1" s="412" t="s">
        <v>1557</v>
      </c>
      <c r="B1" s="412"/>
    </row>
    <row r="2" spans="1:13" ht="31.5" x14ac:dyDescent="0.25">
      <c r="A2" s="160" t="s">
        <v>1556</v>
      </c>
      <c r="B2" s="160"/>
      <c r="C2" s="64"/>
      <c r="D2" s="64"/>
      <c r="E2" s="64"/>
      <c r="F2" s="167" t="s">
        <v>1611</v>
      </c>
      <c r="G2" s="95"/>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72</v>
      </c>
      <c r="C4" s="69" t="s">
        <v>2422</v>
      </c>
      <c r="D4" s="67"/>
      <c r="E4" s="67"/>
      <c r="F4" s="64"/>
      <c r="G4" s="64"/>
      <c r="H4" s="64"/>
      <c r="I4" s="76" t="s">
        <v>1549</v>
      </c>
      <c r="J4" s="108" t="s">
        <v>1388</v>
      </c>
      <c r="L4" s="64"/>
      <c r="M4" s="64"/>
    </row>
    <row r="5" spans="1:13" ht="15.75" thickBot="1" x14ac:dyDescent="0.3">
      <c r="H5" s="64"/>
      <c r="I5" s="115" t="s">
        <v>1390</v>
      </c>
      <c r="J5" s="66" t="s">
        <v>1391</v>
      </c>
      <c r="L5" s="64"/>
      <c r="M5" s="64"/>
    </row>
    <row r="6" spans="1:13" ht="18.75" x14ac:dyDescent="0.25">
      <c r="A6" s="70"/>
      <c r="B6" s="71" t="s">
        <v>1457</v>
      </c>
      <c r="C6" s="70"/>
      <c r="E6" s="72"/>
      <c r="F6" s="72"/>
      <c r="G6" s="72"/>
      <c r="H6" s="64"/>
      <c r="I6" s="115" t="s">
        <v>1393</v>
      </c>
      <c r="J6" s="66" t="s">
        <v>1394</v>
      </c>
      <c r="L6" s="64"/>
      <c r="M6" s="64"/>
    </row>
    <row r="7" spans="1:13" x14ac:dyDescent="0.25">
      <c r="B7" s="73" t="s">
        <v>1555</v>
      </c>
      <c r="H7" s="64"/>
      <c r="I7" s="115" t="s">
        <v>1396</v>
      </c>
      <c r="J7" s="66" t="s">
        <v>1397</v>
      </c>
      <c r="L7" s="64"/>
      <c r="M7" s="64"/>
    </row>
    <row r="8" spans="1:13" x14ac:dyDescent="0.25">
      <c r="B8" s="73" t="s">
        <v>1470</v>
      </c>
      <c r="H8" s="64"/>
      <c r="I8" s="115" t="s">
        <v>1547</v>
      </c>
      <c r="J8" s="66" t="s">
        <v>1548</v>
      </c>
      <c r="L8" s="64"/>
      <c r="M8" s="64"/>
    </row>
    <row r="9" spans="1:13" ht="15.75" thickBot="1" x14ac:dyDescent="0.3">
      <c r="B9" s="74" t="s">
        <v>1492</v>
      </c>
      <c r="H9" s="64"/>
      <c r="L9" s="64"/>
      <c r="M9" s="64"/>
    </row>
    <row r="10" spans="1:13" x14ac:dyDescent="0.25">
      <c r="B10" s="75"/>
      <c r="H10" s="64"/>
      <c r="I10" s="116" t="s">
        <v>1551</v>
      </c>
      <c r="L10" s="64"/>
      <c r="M10" s="64"/>
    </row>
    <row r="11" spans="1:13" x14ac:dyDescent="0.25">
      <c r="B11" s="75"/>
      <c r="H11" s="64"/>
      <c r="I11" s="116" t="s">
        <v>1553</v>
      </c>
      <c r="L11" s="64"/>
      <c r="M11" s="64"/>
    </row>
    <row r="12" spans="1:13" ht="37.5" x14ac:dyDescent="0.25">
      <c r="A12" s="76" t="s">
        <v>82</v>
      </c>
      <c r="B12" s="76" t="s">
        <v>1539</v>
      </c>
      <c r="C12" s="77"/>
      <c r="D12" s="77"/>
      <c r="E12" s="77"/>
      <c r="F12" s="77"/>
      <c r="G12" s="77"/>
      <c r="H12" s="64"/>
      <c r="L12" s="64"/>
      <c r="M12" s="64"/>
    </row>
    <row r="13" spans="1:13" ht="15" customHeight="1" x14ac:dyDescent="0.25">
      <c r="A13" s="83"/>
      <c r="B13" s="84" t="s">
        <v>1469</v>
      </c>
      <c r="C13" s="83" t="s">
        <v>1538</v>
      </c>
      <c r="D13" s="83" t="s">
        <v>1550</v>
      </c>
      <c r="E13" s="85"/>
      <c r="F13" s="86"/>
      <c r="G13" s="86"/>
      <c r="H13" s="64"/>
      <c r="L13" s="64"/>
      <c r="M13" s="64"/>
    </row>
    <row r="14" spans="1:13" x14ac:dyDescent="0.25">
      <c r="A14" s="66" t="s">
        <v>1458</v>
      </c>
      <c r="B14" s="81" t="s">
        <v>1423</v>
      </c>
      <c r="C14" s="112" t="s">
        <v>1391</v>
      </c>
      <c r="D14" s="112" t="s">
        <v>1391</v>
      </c>
      <c r="E14" s="72"/>
      <c r="F14" s="72"/>
      <c r="G14" s="72"/>
      <c r="H14" s="64"/>
      <c r="L14" s="64"/>
      <c r="M14" s="64"/>
    </row>
    <row r="15" spans="1:13" x14ac:dyDescent="0.25">
      <c r="A15" s="66" t="s">
        <v>1459</v>
      </c>
      <c r="B15" s="81" t="s">
        <v>482</v>
      </c>
      <c r="C15" s="66" t="s">
        <v>1391</v>
      </c>
      <c r="D15" s="66" t="s">
        <v>1391</v>
      </c>
      <c r="E15" s="72"/>
      <c r="F15" s="72"/>
      <c r="G15" s="72"/>
      <c r="H15" s="64"/>
      <c r="L15" s="64"/>
      <c r="M15" s="64"/>
    </row>
    <row r="16" spans="1:13" x14ac:dyDescent="0.25">
      <c r="A16" s="66" t="s">
        <v>1460</v>
      </c>
      <c r="B16" s="81" t="s">
        <v>1424</v>
      </c>
      <c r="C16" s="66" t="s">
        <v>1391</v>
      </c>
      <c r="D16" s="66" t="s">
        <v>1391</v>
      </c>
      <c r="E16" s="72"/>
      <c r="F16" s="72"/>
      <c r="G16" s="72"/>
      <c r="H16" s="64"/>
      <c r="L16" s="64"/>
      <c r="M16" s="64"/>
    </row>
    <row r="17" spans="1:13" x14ac:dyDescent="0.25">
      <c r="A17" s="66" t="s">
        <v>1461</v>
      </c>
      <c r="B17" s="81" t="s">
        <v>1425</v>
      </c>
      <c r="C17" s="66" t="s">
        <v>1391</v>
      </c>
      <c r="D17" s="66" t="s">
        <v>1391</v>
      </c>
      <c r="E17" s="72"/>
      <c r="F17" s="72"/>
      <c r="G17" s="72"/>
      <c r="H17" s="64"/>
      <c r="L17" s="64"/>
      <c r="M17" s="64"/>
    </row>
    <row r="18" spans="1:13" x14ac:dyDescent="0.25">
      <c r="A18" s="66" t="s">
        <v>1462</v>
      </c>
      <c r="B18" s="81" t="s">
        <v>1426</v>
      </c>
      <c r="C18" s="66" t="s">
        <v>1391</v>
      </c>
      <c r="D18" s="66" t="s">
        <v>1391</v>
      </c>
      <c r="E18" s="72"/>
      <c r="F18" s="72"/>
      <c r="G18" s="72"/>
      <c r="H18" s="64"/>
      <c r="L18" s="64"/>
      <c r="M18" s="64"/>
    </row>
    <row r="19" spans="1:13" x14ac:dyDescent="0.25">
      <c r="A19" s="66" t="s">
        <v>1463</v>
      </c>
      <c r="B19" s="81" t="s">
        <v>1427</v>
      </c>
      <c r="C19" s="66" t="s">
        <v>1391</v>
      </c>
      <c r="D19" s="66" t="s">
        <v>1391</v>
      </c>
      <c r="E19" s="72"/>
      <c r="F19" s="72"/>
      <c r="G19" s="72"/>
      <c r="H19" s="64"/>
      <c r="L19" s="64"/>
      <c r="M19" s="64"/>
    </row>
    <row r="20" spans="1:13" x14ac:dyDescent="0.25">
      <c r="A20" s="66" t="s">
        <v>1464</v>
      </c>
      <c r="B20" s="81" t="s">
        <v>1428</v>
      </c>
      <c r="C20" s="66" t="s">
        <v>1391</v>
      </c>
      <c r="D20" s="66" t="s">
        <v>1391</v>
      </c>
      <c r="E20" s="72"/>
      <c r="F20" s="72"/>
      <c r="G20" s="72"/>
      <c r="H20" s="64"/>
      <c r="L20" s="64"/>
      <c r="M20" s="64"/>
    </row>
    <row r="21" spans="1:13" x14ac:dyDescent="0.25">
      <c r="A21" s="66" t="s">
        <v>1465</v>
      </c>
      <c r="B21" s="81" t="s">
        <v>1429</v>
      </c>
      <c r="C21" s="66" t="s">
        <v>1391</v>
      </c>
      <c r="D21" s="66" t="s">
        <v>1391</v>
      </c>
      <c r="E21" s="72"/>
      <c r="F21" s="72"/>
      <c r="G21" s="72"/>
      <c r="H21" s="64"/>
      <c r="L21" s="64"/>
      <c r="M21" s="64"/>
    </row>
    <row r="22" spans="1:13" x14ac:dyDescent="0.25">
      <c r="A22" s="66" t="s">
        <v>1466</v>
      </c>
      <c r="B22" s="81" t="s">
        <v>1430</v>
      </c>
      <c r="C22" s="66" t="s">
        <v>1391</v>
      </c>
      <c r="D22" s="66" t="s">
        <v>1391</v>
      </c>
      <c r="E22" s="72"/>
      <c r="F22" s="72"/>
      <c r="G22" s="72"/>
      <c r="H22" s="64"/>
      <c r="L22" s="64"/>
      <c r="M22" s="64"/>
    </row>
    <row r="23" spans="1:13" x14ac:dyDescent="0.25">
      <c r="A23" s="66" t="s">
        <v>1467</v>
      </c>
      <c r="B23" s="81" t="s">
        <v>1534</v>
      </c>
      <c r="C23" s="66" t="s">
        <v>1391</v>
      </c>
      <c r="D23" s="66" t="s">
        <v>1391</v>
      </c>
      <c r="E23" s="72"/>
      <c r="F23" s="72"/>
      <c r="G23" s="72"/>
      <c r="H23" s="64"/>
      <c r="L23" s="64"/>
      <c r="M23" s="64"/>
    </row>
    <row r="24" spans="1:13" x14ac:dyDescent="0.25">
      <c r="A24" s="66" t="s">
        <v>1536</v>
      </c>
      <c r="B24" s="81" t="s">
        <v>1535</v>
      </c>
      <c r="C24" s="66" t="s">
        <v>1548</v>
      </c>
      <c r="D24" s="66" t="s">
        <v>1548</v>
      </c>
      <c r="E24" s="72"/>
      <c r="F24" s="72"/>
      <c r="G24" s="72"/>
      <c r="H24" s="64"/>
      <c r="L24" s="64"/>
      <c r="M24" s="64"/>
    </row>
    <row r="25" spans="1:13" outlineLevel="1" x14ac:dyDescent="0.25">
      <c r="A25" s="66" t="s">
        <v>1468</v>
      </c>
      <c r="B25" s="80"/>
      <c r="E25" s="72"/>
      <c r="F25" s="72"/>
      <c r="G25" s="72"/>
      <c r="H25" s="64"/>
      <c r="L25" s="64"/>
      <c r="M25" s="64"/>
    </row>
    <row r="26" spans="1:13" outlineLevel="1" x14ac:dyDescent="0.25">
      <c r="A26" s="66" t="s">
        <v>1471</v>
      </c>
      <c r="B26" s="80"/>
      <c r="E26" s="72"/>
      <c r="F26" s="72"/>
      <c r="G26" s="72"/>
      <c r="H26" s="64"/>
      <c r="L26" s="64"/>
      <c r="M26" s="64"/>
    </row>
    <row r="27" spans="1:13" outlineLevel="1" x14ac:dyDescent="0.25">
      <c r="A27" s="66" t="s">
        <v>1472</v>
      </c>
      <c r="B27" s="80"/>
      <c r="E27" s="72"/>
      <c r="F27" s="72"/>
      <c r="G27" s="72"/>
      <c r="H27" s="64"/>
      <c r="L27" s="64"/>
      <c r="M27" s="64"/>
    </row>
    <row r="28" spans="1:13" outlineLevel="1" x14ac:dyDescent="0.25">
      <c r="A28" s="66" t="s">
        <v>1473</v>
      </c>
      <c r="B28" s="80"/>
      <c r="E28" s="72"/>
      <c r="F28" s="72"/>
      <c r="G28" s="72"/>
      <c r="H28" s="64"/>
      <c r="L28" s="64"/>
      <c r="M28" s="64"/>
    </row>
    <row r="29" spans="1:13" outlineLevel="1" x14ac:dyDescent="0.25">
      <c r="A29" s="66" t="s">
        <v>1474</v>
      </c>
      <c r="B29" s="80"/>
      <c r="E29" s="72"/>
      <c r="F29" s="72"/>
      <c r="G29" s="72"/>
      <c r="H29" s="64"/>
      <c r="L29" s="64"/>
      <c r="M29" s="64"/>
    </row>
    <row r="30" spans="1:13" outlineLevel="1" x14ac:dyDescent="0.25">
      <c r="A30" s="66" t="s">
        <v>1475</v>
      </c>
      <c r="B30" s="80"/>
      <c r="E30" s="72"/>
      <c r="F30" s="72"/>
      <c r="G30" s="72"/>
      <c r="H30" s="64"/>
      <c r="L30" s="64"/>
      <c r="M30" s="64"/>
    </row>
    <row r="31" spans="1:13" outlineLevel="1" x14ac:dyDescent="0.25">
      <c r="A31" s="66" t="s">
        <v>1476</v>
      </c>
      <c r="B31" s="80"/>
      <c r="E31" s="72"/>
      <c r="F31" s="72"/>
      <c r="G31" s="72"/>
      <c r="H31" s="64"/>
      <c r="L31" s="64"/>
      <c r="M31" s="64"/>
    </row>
    <row r="32" spans="1:13" outlineLevel="1" x14ac:dyDescent="0.25">
      <c r="A32" s="66" t="s">
        <v>1477</v>
      </c>
      <c r="B32" s="80"/>
      <c r="E32" s="72"/>
      <c r="F32" s="72"/>
      <c r="G32" s="72"/>
      <c r="H32" s="64"/>
      <c r="L32" s="64"/>
      <c r="M32" s="64"/>
    </row>
    <row r="33" spans="1:13" ht="18.75" x14ac:dyDescent="0.25">
      <c r="A33" s="77"/>
      <c r="B33" s="76" t="s">
        <v>1470</v>
      </c>
      <c r="C33" s="77"/>
      <c r="D33" s="77"/>
      <c r="E33" s="77"/>
      <c r="F33" s="77"/>
      <c r="G33" s="77"/>
      <c r="H33" s="64"/>
      <c r="L33" s="64"/>
      <c r="M33" s="64"/>
    </row>
    <row r="34" spans="1:13" ht="15" customHeight="1" x14ac:dyDescent="0.25">
      <c r="A34" s="83"/>
      <c r="B34" s="84" t="s">
        <v>1431</v>
      </c>
      <c r="C34" s="83" t="s">
        <v>1546</v>
      </c>
      <c r="D34" s="83" t="s">
        <v>1550</v>
      </c>
      <c r="E34" s="83" t="s">
        <v>1432</v>
      </c>
      <c r="F34" s="86"/>
      <c r="G34" s="86"/>
      <c r="H34" s="64"/>
      <c r="L34" s="64"/>
      <c r="M34" s="64"/>
    </row>
    <row r="35" spans="1:13" x14ac:dyDescent="0.25">
      <c r="A35" s="66" t="s">
        <v>1493</v>
      </c>
      <c r="B35" s="112" t="s">
        <v>1533</v>
      </c>
      <c r="C35" s="112" t="s">
        <v>1548</v>
      </c>
      <c r="D35" s="112" t="s">
        <v>1548</v>
      </c>
      <c r="E35" s="112" t="s">
        <v>1548</v>
      </c>
      <c r="F35" s="113"/>
      <c r="G35" s="113"/>
      <c r="H35" s="64"/>
      <c r="L35" s="64"/>
      <c r="M35" s="64"/>
    </row>
    <row r="36" spans="1:13" x14ac:dyDescent="0.25">
      <c r="A36" s="66" t="s">
        <v>1494</v>
      </c>
      <c r="B36" s="81" t="s">
        <v>1433</v>
      </c>
      <c r="C36" s="66" t="s">
        <v>1548</v>
      </c>
      <c r="D36" s="66" t="s">
        <v>1548</v>
      </c>
      <c r="E36" s="66" t="s">
        <v>1548</v>
      </c>
      <c r="H36" s="64"/>
      <c r="L36" s="64"/>
      <c r="M36" s="64"/>
    </row>
    <row r="37" spans="1:13" x14ac:dyDescent="0.25">
      <c r="A37" s="66" t="s">
        <v>1495</v>
      </c>
      <c r="B37" s="81" t="s">
        <v>1434</v>
      </c>
      <c r="C37" s="66" t="s">
        <v>1548</v>
      </c>
      <c r="D37" s="66" t="s">
        <v>1548</v>
      </c>
      <c r="E37" s="66" t="s">
        <v>1548</v>
      </c>
      <c r="H37" s="64"/>
      <c r="L37" s="64"/>
      <c r="M37" s="64"/>
    </row>
    <row r="38" spans="1:13" x14ac:dyDescent="0.25">
      <c r="A38" s="66" t="s">
        <v>1496</v>
      </c>
      <c r="B38" s="81" t="s">
        <v>1435</v>
      </c>
      <c r="C38" s="66" t="s">
        <v>1548</v>
      </c>
      <c r="D38" s="66" t="s">
        <v>1548</v>
      </c>
      <c r="E38" s="66" t="s">
        <v>1548</v>
      </c>
      <c r="H38" s="64"/>
      <c r="L38" s="64"/>
      <c r="M38" s="64"/>
    </row>
    <row r="39" spans="1:13" x14ac:dyDescent="0.25">
      <c r="A39" s="66" t="s">
        <v>1497</v>
      </c>
      <c r="B39" s="81" t="s">
        <v>1436</v>
      </c>
      <c r="C39" s="66" t="s">
        <v>1548</v>
      </c>
      <c r="D39" s="66" t="s">
        <v>1548</v>
      </c>
      <c r="E39" s="66" t="s">
        <v>1548</v>
      </c>
      <c r="H39" s="64"/>
      <c r="L39" s="64"/>
      <c r="M39" s="64"/>
    </row>
    <row r="40" spans="1:13" x14ac:dyDescent="0.25">
      <c r="A40" s="66" t="s">
        <v>1498</v>
      </c>
      <c r="B40" s="81" t="s">
        <v>1437</v>
      </c>
      <c r="C40" s="66" t="s">
        <v>1548</v>
      </c>
      <c r="D40" s="66" t="s">
        <v>1548</v>
      </c>
      <c r="E40" s="66" t="s">
        <v>1548</v>
      </c>
      <c r="H40" s="64"/>
      <c r="L40" s="64"/>
      <c r="M40" s="64"/>
    </row>
    <row r="41" spans="1:13" x14ac:dyDescent="0.25">
      <c r="A41" s="66" t="s">
        <v>1499</v>
      </c>
      <c r="B41" s="81" t="s">
        <v>1438</v>
      </c>
      <c r="H41" s="64"/>
      <c r="L41" s="64"/>
      <c r="M41" s="64"/>
    </row>
    <row r="42" spans="1:13" x14ac:dyDescent="0.25">
      <c r="A42" s="66" t="s">
        <v>1500</v>
      </c>
      <c r="B42" s="81" t="s">
        <v>1439</v>
      </c>
      <c r="H42" s="64"/>
      <c r="L42" s="64"/>
      <c r="M42" s="64"/>
    </row>
    <row r="43" spans="1:13" x14ac:dyDescent="0.25">
      <c r="A43" s="66" t="s">
        <v>1501</v>
      </c>
      <c r="B43" s="81" t="s">
        <v>1440</v>
      </c>
      <c r="H43" s="64"/>
      <c r="L43" s="64"/>
      <c r="M43" s="64"/>
    </row>
    <row r="44" spans="1:13" x14ac:dyDescent="0.25">
      <c r="A44" s="66" t="s">
        <v>1502</v>
      </c>
      <c r="B44" s="81" t="s">
        <v>1441</v>
      </c>
      <c r="H44" s="64"/>
      <c r="L44" s="64"/>
      <c r="M44" s="64"/>
    </row>
    <row r="45" spans="1:13" x14ac:dyDescent="0.25">
      <c r="A45" s="66" t="s">
        <v>1503</v>
      </c>
      <c r="B45" s="81" t="s">
        <v>1442</v>
      </c>
      <c r="H45" s="64"/>
      <c r="L45" s="64"/>
      <c r="M45" s="64"/>
    </row>
    <row r="46" spans="1:13" x14ac:dyDescent="0.25">
      <c r="A46" s="66" t="s">
        <v>1504</v>
      </c>
      <c r="B46" s="81" t="s">
        <v>1443</v>
      </c>
      <c r="H46" s="64"/>
      <c r="L46" s="64"/>
      <c r="M46" s="64"/>
    </row>
    <row r="47" spans="1:13" x14ac:dyDescent="0.25">
      <c r="A47" s="66" t="s">
        <v>1505</v>
      </c>
      <c r="B47" s="81" t="s">
        <v>1444</v>
      </c>
      <c r="H47" s="64"/>
      <c r="L47" s="64"/>
      <c r="M47" s="64"/>
    </row>
    <row r="48" spans="1:13" x14ac:dyDescent="0.25">
      <c r="A48" s="66" t="s">
        <v>1506</v>
      </c>
      <c r="B48" s="81" t="s">
        <v>1445</v>
      </c>
      <c r="H48" s="64"/>
      <c r="L48" s="64"/>
      <c r="M48" s="64"/>
    </row>
    <row r="49" spans="1:13" x14ac:dyDescent="0.25">
      <c r="A49" s="66" t="s">
        <v>1507</v>
      </c>
      <c r="B49" s="81" t="s">
        <v>1446</v>
      </c>
      <c r="H49" s="64"/>
      <c r="L49" s="64"/>
      <c r="M49" s="64"/>
    </row>
    <row r="50" spans="1:13" x14ac:dyDescent="0.25">
      <c r="A50" s="66" t="s">
        <v>1508</v>
      </c>
      <c r="B50" s="81" t="s">
        <v>1447</v>
      </c>
      <c r="H50" s="64"/>
      <c r="L50" s="64"/>
      <c r="M50" s="64"/>
    </row>
    <row r="51" spans="1:13" x14ac:dyDescent="0.25">
      <c r="A51" s="66" t="s">
        <v>1509</v>
      </c>
      <c r="B51" s="81" t="s">
        <v>1448</v>
      </c>
      <c r="H51" s="64"/>
      <c r="L51" s="64"/>
      <c r="M51" s="64"/>
    </row>
    <row r="52" spans="1:13" x14ac:dyDescent="0.25">
      <c r="A52" s="66" t="s">
        <v>1510</v>
      </c>
      <c r="B52" s="81" t="s">
        <v>1449</v>
      </c>
      <c r="H52" s="64"/>
      <c r="L52" s="64"/>
      <c r="M52" s="64"/>
    </row>
    <row r="53" spans="1:13" x14ac:dyDescent="0.25">
      <c r="A53" s="66" t="s">
        <v>1511</v>
      </c>
      <c r="B53" s="81" t="s">
        <v>1450</v>
      </c>
      <c r="H53" s="64"/>
      <c r="L53" s="64"/>
      <c r="M53" s="64"/>
    </row>
    <row r="54" spans="1:13" x14ac:dyDescent="0.25">
      <c r="A54" s="66" t="s">
        <v>1512</v>
      </c>
      <c r="B54" s="81" t="s">
        <v>1451</v>
      </c>
      <c r="H54" s="64"/>
      <c r="L54" s="64"/>
      <c r="M54" s="64"/>
    </row>
    <row r="55" spans="1:13" x14ac:dyDescent="0.25">
      <c r="A55" s="66" t="s">
        <v>1513</v>
      </c>
      <c r="B55" s="81" t="s">
        <v>1452</v>
      </c>
      <c r="H55" s="64"/>
      <c r="L55" s="64"/>
      <c r="M55" s="64"/>
    </row>
    <row r="56" spans="1:13" x14ac:dyDescent="0.25">
      <c r="A56" s="66" t="s">
        <v>1514</v>
      </c>
      <c r="B56" s="81" t="s">
        <v>1453</v>
      </c>
      <c r="H56" s="64"/>
      <c r="L56" s="64"/>
      <c r="M56" s="64"/>
    </row>
    <row r="57" spans="1:13" x14ac:dyDescent="0.25">
      <c r="A57" s="66" t="s">
        <v>1515</v>
      </c>
      <c r="B57" s="81" t="s">
        <v>1454</v>
      </c>
      <c r="H57" s="64"/>
      <c r="L57" s="64"/>
      <c r="M57" s="64"/>
    </row>
    <row r="58" spans="1:13" x14ac:dyDescent="0.25">
      <c r="A58" s="66" t="s">
        <v>1516</v>
      </c>
      <c r="B58" s="81" t="s">
        <v>1455</v>
      </c>
      <c r="H58" s="64"/>
      <c r="L58" s="64"/>
      <c r="M58" s="64"/>
    </row>
    <row r="59" spans="1:13" x14ac:dyDescent="0.25">
      <c r="A59" s="66" t="s">
        <v>1517</v>
      </c>
      <c r="B59" s="81" t="s">
        <v>1456</v>
      </c>
      <c r="H59" s="64"/>
      <c r="L59" s="64"/>
      <c r="M59" s="64"/>
    </row>
    <row r="60" spans="1:13" outlineLevel="1" x14ac:dyDescent="0.25">
      <c r="A60" s="66" t="s">
        <v>1478</v>
      </c>
      <c r="B60" s="81"/>
      <c r="E60" s="81"/>
      <c r="F60" s="81"/>
      <c r="G60" s="81"/>
      <c r="H60" s="64"/>
      <c r="L60" s="64"/>
      <c r="M60" s="64"/>
    </row>
    <row r="61" spans="1:13" outlineLevel="1" x14ac:dyDescent="0.25">
      <c r="A61" s="66" t="s">
        <v>1479</v>
      </c>
      <c r="B61" s="81"/>
      <c r="E61" s="81"/>
      <c r="F61" s="81"/>
      <c r="G61" s="81"/>
      <c r="H61" s="64"/>
      <c r="L61" s="64"/>
      <c r="M61" s="64"/>
    </row>
    <row r="62" spans="1:13" outlineLevel="1" x14ac:dyDescent="0.25">
      <c r="A62" s="66" t="s">
        <v>1480</v>
      </c>
      <c r="B62" s="81"/>
      <c r="E62" s="81"/>
      <c r="F62" s="81"/>
      <c r="G62" s="81"/>
      <c r="H62" s="64"/>
      <c r="L62" s="64"/>
      <c r="M62" s="64"/>
    </row>
    <row r="63" spans="1:13" outlineLevel="1" x14ac:dyDescent="0.25">
      <c r="A63" s="66" t="s">
        <v>1481</v>
      </c>
      <c r="B63" s="81"/>
      <c r="E63" s="81"/>
      <c r="F63" s="81"/>
      <c r="G63" s="81"/>
      <c r="H63" s="64"/>
      <c r="L63" s="64"/>
      <c r="M63" s="64"/>
    </row>
    <row r="64" spans="1:13" outlineLevel="1" x14ac:dyDescent="0.25">
      <c r="A64" s="66" t="s">
        <v>1482</v>
      </c>
      <c r="B64" s="81"/>
      <c r="E64" s="81"/>
      <c r="F64" s="81"/>
      <c r="G64" s="81"/>
      <c r="H64" s="64"/>
      <c r="L64" s="64"/>
      <c r="M64" s="64"/>
    </row>
    <row r="65" spans="1:14" outlineLevel="1" x14ac:dyDescent="0.25">
      <c r="A65" s="66" t="s">
        <v>1483</v>
      </c>
      <c r="B65" s="81"/>
      <c r="E65" s="81"/>
      <c r="F65" s="81"/>
      <c r="G65" s="81"/>
      <c r="H65" s="64"/>
      <c r="L65" s="64"/>
      <c r="M65" s="64"/>
    </row>
    <row r="66" spans="1:14" outlineLevel="1" x14ac:dyDescent="0.25">
      <c r="A66" s="66" t="s">
        <v>1484</v>
      </c>
      <c r="B66" s="81"/>
      <c r="E66" s="81"/>
      <c r="F66" s="81"/>
      <c r="G66" s="81"/>
      <c r="H66" s="64"/>
      <c r="L66" s="64"/>
      <c r="M66" s="64"/>
    </row>
    <row r="67" spans="1:14" outlineLevel="1" x14ac:dyDescent="0.25">
      <c r="A67" s="66" t="s">
        <v>1485</v>
      </c>
      <c r="B67" s="81"/>
      <c r="E67" s="81"/>
      <c r="F67" s="81"/>
      <c r="G67" s="81"/>
      <c r="H67" s="64"/>
      <c r="L67" s="64"/>
      <c r="M67" s="64"/>
    </row>
    <row r="68" spans="1:14" outlineLevel="1" x14ac:dyDescent="0.25">
      <c r="A68" s="66" t="s">
        <v>1486</v>
      </c>
      <c r="B68" s="81"/>
      <c r="E68" s="81"/>
      <c r="F68" s="81"/>
      <c r="G68" s="81"/>
      <c r="H68" s="64"/>
      <c r="L68" s="64"/>
      <c r="M68" s="64"/>
    </row>
    <row r="69" spans="1:14" outlineLevel="1" x14ac:dyDescent="0.25">
      <c r="A69" s="66" t="s">
        <v>1487</v>
      </c>
      <c r="B69" s="81"/>
      <c r="E69" s="81"/>
      <c r="F69" s="81"/>
      <c r="G69" s="81"/>
      <c r="H69" s="64"/>
      <c r="L69" s="64"/>
      <c r="M69" s="64"/>
    </row>
    <row r="70" spans="1:14" outlineLevel="1" x14ac:dyDescent="0.25">
      <c r="A70" s="66" t="s">
        <v>1488</v>
      </c>
      <c r="B70" s="81"/>
      <c r="E70" s="81"/>
      <c r="F70" s="81"/>
      <c r="G70" s="81"/>
      <c r="H70" s="64"/>
      <c r="L70" s="64"/>
      <c r="M70" s="64"/>
    </row>
    <row r="71" spans="1:14" outlineLevel="1" x14ac:dyDescent="0.25">
      <c r="A71" s="66" t="s">
        <v>1489</v>
      </c>
      <c r="B71" s="81"/>
      <c r="E71" s="81"/>
      <c r="F71" s="81"/>
      <c r="G71" s="81"/>
      <c r="H71" s="64"/>
      <c r="L71" s="64"/>
      <c r="M71" s="64"/>
    </row>
    <row r="72" spans="1:14" outlineLevel="1" x14ac:dyDescent="0.25">
      <c r="A72" s="66" t="s">
        <v>1490</v>
      </c>
      <c r="B72" s="81"/>
      <c r="E72" s="81"/>
      <c r="F72" s="81"/>
      <c r="G72" s="81"/>
      <c r="H72" s="64"/>
      <c r="L72" s="64"/>
      <c r="M72" s="64"/>
    </row>
    <row r="73" spans="1:14" ht="18.75" x14ac:dyDescent="0.25">
      <c r="A73" s="77"/>
      <c r="B73" s="76" t="s">
        <v>1492</v>
      </c>
      <c r="C73" s="77"/>
      <c r="D73" s="77"/>
      <c r="E73" s="77"/>
      <c r="F73" s="77"/>
      <c r="G73" s="77"/>
      <c r="H73" s="64"/>
    </row>
    <row r="74" spans="1:14" ht="15" customHeight="1" x14ac:dyDescent="0.25">
      <c r="A74" s="83"/>
      <c r="B74" s="84" t="s">
        <v>967</v>
      </c>
      <c r="C74" s="83" t="s">
        <v>1554</v>
      </c>
      <c r="D74" s="83"/>
      <c r="E74" s="86"/>
      <c r="F74" s="86"/>
      <c r="G74" s="86"/>
      <c r="H74" s="94"/>
      <c r="I74" s="94"/>
      <c r="J74" s="94"/>
      <c r="K74" s="94"/>
      <c r="L74" s="94"/>
      <c r="M74" s="94"/>
      <c r="N74" s="94"/>
    </row>
    <row r="75" spans="1:14" x14ac:dyDescent="0.25">
      <c r="A75" s="66" t="s">
        <v>1518</v>
      </c>
      <c r="B75" s="66" t="s">
        <v>1537</v>
      </c>
      <c r="C75" s="80">
        <v>127.3</v>
      </c>
      <c r="H75" s="64"/>
    </row>
    <row r="76" spans="1:14" x14ac:dyDescent="0.25">
      <c r="A76" s="66" t="s">
        <v>1519</v>
      </c>
      <c r="B76" s="66" t="s">
        <v>1552</v>
      </c>
      <c r="C76" s="66">
        <v>79.648043999999999</v>
      </c>
      <c r="H76" s="64"/>
    </row>
    <row r="77" spans="1:14" outlineLevel="1" x14ac:dyDescent="0.25">
      <c r="A77" s="66" t="s">
        <v>1520</v>
      </c>
      <c r="H77" s="64"/>
    </row>
    <row r="78" spans="1:14" outlineLevel="1" x14ac:dyDescent="0.25">
      <c r="A78" s="66" t="s">
        <v>1521</v>
      </c>
      <c r="H78" s="64"/>
    </row>
    <row r="79" spans="1:14" outlineLevel="1" x14ac:dyDescent="0.25">
      <c r="A79" s="66" t="s">
        <v>1522</v>
      </c>
      <c r="H79" s="64"/>
    </row>
    <row r="80" spans="1:14" outlineLevel="1" x14ac:dyDescent="0.25">
      <c r="A80" s="66" t="s">
        <v>1523</v>
      </c>
      <c r="H80" s="64"/>
    </row>
    <row r="81" spans="1:8" x14ac:dyDescent="0.25">
      <c r="A81" s="83"/>
      <c r="B81" s="84" t="s">
        <v>1524</v>
      </c>
      <c r="C81" s="83" t="s">
        <v>564</v>
      </c>
      <c r="D81" s="83" t="s">
        <v>565</v>
      </c>
      <c r="E81" s="86" t="s">
        <v>979</v>
      </c>
      <c r="F81" s="86" t="s">
        <v>1164</v>
      </c>
      <c r="G81" s="86" t="s">
        <v>1545</v>
      </c>
      <c r="H81" s="64"/>
    </row>
    <row r="82" spans="1:8" x14ac:dyDescent="0.25">
      <c r="A82" s="66" t="s">
        <v>1525</v>
      </c>
      <c r="B82" s="66" t="s">
        <v>1613</v>
      </c>
      <c r="C82" s="439" t="s">
        <v>1394</v>
      </c>
      <c r="D82" s="439" t="s">
        <v>1394</v>
      </c>
      <c r="E82" s="114" t="s">
        <v>2423</v>
      </c>
      <c r="F82" s="439" t="s">
        <v>1394</v>
      </c>
      <c r="G82" s="114" t="s">
        <v>1394</v>
      </c>
      <c r="H82" s="64"/>
    </row>
    <row r="83" spans="1:8" x14ac:dyDescent="0.25">
      <c r="A83" s="66" t="s">
        <v>1526</v>
      </c>
      <c r="B83" s="66" t="s">
        <v>1542</v>
      </c>
      <c r="C83" s="123" t="s">
        <v>1394</v>
      </c>
      <c r="D83" s="123" t="s">
        <v>1394</v>
      </c>
      <c r="E83" s="66" t="s">
        <v>2423</v>
      </c>
      <c r="F83" s="123" t="s">
        <v>1394</v>
      </c>
      <c r="G83" s="66" t="s">
        <v>1394</v>
      </c>
      <c r="H83" s="64"/>
    </row>
    <row r="84" spans="1:8" x14ac:dyDescent="0.25">
      <c r="A84" s="66" t="s">
        <v>1527</v>
      </c>
      <c r="B84" s="66" t="s">
        <v>1540</v>
      </c>
      <c r="C84" s="123" t="s">
        <v>1394</v>
      </c>
      <c r="D84" s="123" t="s">
        <v>1394</v>
      </c>
      <c r="E84" s="66" t="s">
        <v>2423</v>
      </c>
      <c r="F84" s="123" t="s">
        <v>1394</v>
      </c>
      <c r="G84" s="66" t="s">
        <v>1394</v>
      </c>
      <c r="H84" s="64"/>
    </row>
    <row r="85" spans="1:8" x14ac:dyDescent="0.25">
      <c r="A85" s="66" t="s">
        <v>1528</v>
      </c>
      <c r="B85" s="66" t="s">
        <v>1541</v>
      </c>
      <c r="C85" s="123" t="s">
        <v>1394</v>
      </c>
      <c r="D85" s="123" t="s">
        <v>1394</v>
      </c>
      <c r="E85" s="66" t="s">
        <v>2423</v>
      </c>
      <c r="F85" s="123" t="s">
        <v>1394</v>
      </c>
      <c r="G85" s="66" t="s">
        <v>1394</v>
      </c>
      <c r="H85" s="64"/>
    </row>
    <row r="86" spans="1:8" x14ac:dyDescent="0.25">
      <c r="A86" s="66" t="s">
        <v>1544</v>
      </c>
      <c r="B86" s="66" t="s">
        <v>1543</v>
      </c>
      <c r="C86" s="123" t="s">
        <v>1394</v>
      </c>
      <c r="D86" s="123" t="s">
        <v>1394</v>
      </c>
      <c r="E86" s="66" t="s">
        <v>2423</v>
      </c>
      <c r="F86" s="123" t="s">
        <v>1394</v>
      </c>
      <c r="G86" s="66" t="s">
        <v>1394</v>
      </c>
      <c r="H86" s="64"/>
    </row>
    <row r="87" spans="1:8" outlineLevel="1" x14ac:dyDescent="0.25">
      <c r="A87" s="66" t="s">
        <v>1529</v>
      </c>
      <c r="H87" s="64"/>
    </row>
    <row r="88" spans="1:8" outlineLevel="1" x14ac:dyDescent="0.25">
      <c r="A88" s="66" t="s">
        <v>1530</v>
      </c>
      <c r="H88" s="64"/>
    </row>
    <row r="89" spans="1:8" outlineLevel="1" x14ac:dyDescent="0.25">
      <c r="A89" s="66" t="s">
        <v>1531</v>
      </c>
      <c r="H89" s="64"/>
    </row>
    <row r="90" spans="1:8" outlineLevel="1" x14ac:dyDescent="0.25">
      <c r="A90" s="66" t="s">
        <v>1532</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243386"/>
  </sheetPr>
  <dimension ref="A1:I515"/>
  <sheetViews>
    <sheetView zoomScaleNormal="100" workbookViewId="0">
      <selection sqref="A1:B1"/>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412" t="s">
        <v>1557</v>
      </c>
      <c r="B1" s="412"/>
    </row>
    <row r="2" spans="1:9" ht="31.5" x14ac:dyDescent="0.25">
      <c r="A2" s="189" t="s">
        <v>1663</v>
      </c>
      <c r="B2" s="189"/>
      <c r="C2" s="190"/>
      <c r="D2" s="190"/>
      <c r="E2" s="190"/>
      <c r="F2" s="191" t="s">
        <v>1611</v>
      </c>
      <c r="G2" s="235"/>
    </row>
    <row r="3" spans="1:9" x14ac:dyDescent="0.25">
      <c r="A3" s="190"/>
      <c r="B3" s="245"/>
      <c r="C3" s="245"/>
      <c r="D3" s="190"/>
      <c r="E3" s="190"/>
      <c r="F3" s="190"/>
      <c r="G3" s="190"/>
    </row>
    <row r="4" spans="1:9" ht="15.75" customHeight="1" thickBot="1" x14ac:dyDescent="0.3">
      <c r="A4" s="190"/>
      <c r="B4" s="245"/>
      <c r="C4" s="192"/>
      <c r="D4" s="190"/>
      <c r="E4" s="190"/>
      <c r="F4" s="190"/>
      <c r="G4" s="190"/>
    </row>
    <row r="5" spans="1:9" ht="60.75" customHeight="1" thickBot="1" x14ac:dyDescent="0.3">
      <c r="A5" s="193"/>
      <c r="B5" s="194" t="s">
        <v>72</v>
      </c>
      <c r="C5" s="195" t="s">
        <v>73</v>
      </c>
      <c r="D5" s="193"/>
      <c r="E5" s="414" t="s">
        <v>1637</v>
      </c>
      <c r="F5" s="415"/>
      <c r="G5" s="244" t="s">
        <v>1640</v>
      </c>
      <c r="H5" s="199"/>
    </row>
    <row r="6" spans="1:9" x14ac:dyDescent="0.25">
      <c r="A6" s="196"/>
      <c r="B6" s="196"/>
      <c r="C6" s="196"/>
      <c r="D6" s="196"/>
      <c r="F6" s="236"/>
      <c r="G6" s="236"/>
    </row>
    <row r="7" spans="1:9" ht="18.75" customHeight="1" x14ac:dyDescent="0.25">
      <c r="A7" s="197"/>
      <c r="B7" s="416" t="s">
        <v>1664</v>
      </c>
      <c r="C7" s="417"/>
      <c r="D7" s="201"/>
      <c r="E7" s="416" t="s">
        <v>1665</v>
      </c>
      <c r="F7" s="418"/>
      <c r="G7" s="418"/>
      <c r="H7" s="417"/>
    </row>
    <row r="8" spans="1:9" ht="18.75" customHeight="1" x14ac:dyDescent="0.25">
      <c r="A8" s="196"/>
      <c r="B8" s="419" t="s">
        <v>1638</v>
      </c>
      <c r="C8" s="420"/>
      <c r="D8" s="201"/>
      <c r="E8" s="424" t="s">
        <v>1675</v>
      </c>
      <c r="F8" s="425"/>
      <c r="G8" s="425"/>
      <c r="H8" s="426"/>
    </row>
    <row r="9" spans="1:9" ht="18.75" customHeight="1" x14ac:dyDescent="0.25">
      <c r="A9" s="196"/>
      <c r="B9" s="419" t="s">
        <v>1639</v>
      </c>
      <c r="C9" s="420"/>
      <c r="D9" s="198"/>
      <c r="E9" s="427"/>
      <c r="F9" s="425"/>
      <c r="G9" s="425"/>
      <c r="H9" s="426"/>
      <c r="I9" s="199"/>
    </row>
    <row r="10" spans="1:9" x14ac:dyDescent="0.25">
      <c r="A10" s="200"/>
      <c r="B10" s="421"/>
      <c r="C10" s="421"/>
      <c r="D10" s="201"/>
      <c r="E10" s="427"/>
      <c r="F10" s="425"/>
      <c r="G10" s="425"/>
      <c r="H10" s="426"/>
      <c r="I10" s="199"/>
    </row>
    <row r="11" spans="1:9" ht="15.75" thickBot="1" x14ac:dyDescent="0.3">
      <c r="A11" s="200"/>
      <c r="B11" s="422"/>
      <c r="C11" s="423"/>
      <c r="D11" s="198"/>
      <c r="E11" s="427"/>
      <c r="F11" s="425"/>
      <c r="G11" s="425"/>
      <c r="H11" s="426"/>
      <c r="I11" s="199"/>
    </row>
    <row r="12" spans="1:9" x14ac:dyDescent="0.25">
      <c r="A12" s="196"/>
      <c r="B12" s="203"/>
      <c r="C12" s="196"/>
      <c r="D12" s="196"/>
      <c r="E12" s="427"/>
      <c r="F12" s="425"/>
      <c r="G12" s="425"/>
      <c r="H12" s="426"/>
      <c r="I12" s="199"/>
    </row>
    <row r="13" spans="1:9" ht="15.75" customHeight="1" thickBot="1" x14ac:dyDescent="0.3">
      <c r="A13" s="196"/>
      <c r="B13" s="203"/>
      <c r="C13" s="196"/>
      <c r="D13" s="196"/>
      <c r="E13" s="428" t="s">
        <v>1672</v>
      </c>
      <c r="F13" s="429"/>
      <c r="G13" s="430" t="s">
        <v>1676</v>
      </c>
      <c r="H13" s="431"/>
      <c r="I13" s="199"/>
    </row>
    <row r="14" spans="1:9" x14ac:dyDescent="0.25">
      <c r="A14" s="196"/>
      <c r="B14" s="203"/>
      <c r="C14" s="196"/>
      <c r="D14" s="196"/>
      <c r="E14" s="202"/>
      <c r="F14" s="202"/>
      <c r="G14" s="196"/>
      <c r="H14" s="237"/>
    </row>
    <row r="15" spans="1:9" ht="18.75" customHeight="1" x14ac:dyDescent="0.25">
      <c r="A15" s="204"/>
      <c r="B15" s="413" t="s">
        <v>1670</v>
      </c>
      <c r="C15" s="413"/>
      <c r="D15" s="413"/>
      <c r="E15" s="204"/>
      <c r="F15" s="204"/>
      <c r="G15" s="204"/>
      <c r="H15" s="204"/>
    </row>
    <row r="16" spans="1:9" x14ac:dyDescent="0.25">
      <c r="A16" s="205"/>
      <c r="B16" s="205" t="s">
        <v>1641</v>
      </c>
      <c r="C16" s="205" t="s">
        <v>114</v>
      </c>
      <c r="D16" s="205" t="s">
        <v>1642</v>
      </c>
      <c r="E16" s="205"/>
      <c r="F16" s="205" t="s">
        <v>1643</v>
      </c>
      <c r="G16" s="205" t="s">
        <v>1644</v>
      </c>
      <c r="H16" s="205"/>
    </row>
    <row r="17" spans="1:8" x14ac:dyDescent="0.25">
      <c r="A17" s="196" t="s">
        <v>1645</v>
      </c>
      <c r="B17" s="207" t="s">
        <v>1646</v>
      </c>
      <c r="C17" s="240" t="s">
        <v>84</v>
      </c>
      <c r="D17" s="240" t="s">
        <v>84</v>
      </c>
      <c r="F17" s="206" t="str">
        <f>IF(OR('B1. HTT Mortgage Assets'!$C$15=0,C17="[For completion]"),"",C17/'B1. HTT Mortgage Assets'!$C$15)</f>
        <v/>
      </c>
      <c r="G17" s="206" t="e">
        <f>IF(OR('B1. HTT Mortgage Assets'!$F$28=0,D17="[For completion]"),"",D17/'B1. HTT Mortgage Assets'!$F$28)</f>
        <v>#VALUE!</v>
      </c>
    </row>
    <row r="18" spans="1:8" x14ac:dyDescent="0.25">
      <c r="A18" s="207" t="s">
        <v>1668</v>
      </c>
      <c r="B18" s="208"/>
      <c r="C18" s="207"/>
      <c r="D18" s="207"/>
      <c r="F18" s="207"/>
      <c r="G18" s="207"/>
    </row>
    <row r="19" spans="1:8" x14ac:dyDescent="0.25">
      <c r="A19" s="207" t="s">
        <v>1669</v>
      </c>
      <c r="B19" s="207"/>
      <c r="C19" s="207"/>
      <c r="D19" s="207"/>
      <c r="F19" s="207"/>
      <c r="G19" s="207"/>
    </row>
    <row r="20" spans="1:8" ht="18.75" customHeight="1" x14ac:dyDescent="0.25">
      <c r="A20" s="204"/>
      <c r="B20" s="413" t="s">
        <v>1639</v>
      </c>
      <c r="C20" s="413"/>
      <c r="D20" s="413"/>
      <c r="E20" s="204"/>
      <c r="F20" s="204"/>
      <c r="G20" s="204"/>
      <c r="H20" s="204"/>
    </row>
    <row r="21" spans="1:8" x14ac:dyDescent="0.25">
      <c r="A21" s="205"/>
      <c r="B21" s="205" t="s">
        <v>1671</v>
      </c>
      <c r="C21" s="205" t="s">
        <v>1647</v>
      </c>
      <c r="D21" s="205" t="s">
        <v>1648</v>
      </c>
      <c r="E21" s="205" t="s">
        <v>1649</v>
      </c>
      <c r="F21" s="205" t="s">
        <v>1674</v>
      </c>
      <c r="G21" s="205" t="s">
        <v>1650</v>
      </c>
      <c r="H21" s="205" t="s">
        <v>1651</v>
      </c>
    </row>
    <row r="22" spans="1:8" ht="15" customHeight="1" x14ac:dyDescent="0.25">
      <c r="A22" s="209"/>
      <c r="B22" s="238" t="s">
        <v>1673</v>
      </c>
      <c r="C22" s="238"/>
      <c r="D22" s="209"/>
      <c r="E22" s="209"/>
      <c r="F22" s="209"/>
      <c r="G22" s="209"/>
      <c r="H22" s="209"/>
    </row>
    <row r="23" spans="1:8" x14ac:dyDescent="0.25">
      <c r="A23" s="196" t="s">
        <v>1652</v>
      </c>
      <c r="B23" s="196" t="s">
        <v>1666</v>
      </c>
      <c r="C23" s="239" t="s">
        <v>84</v>
      </c>
      <c r="D23" s="239" t="s">
        <v>84</v>
      </c>
      <c r="E23" s="239" t="s">
        <v>84</v>
      </c>
      <c r="F23" s="239" t="s">
        <v>84</v>
      </c>
      <c r="G23" s="239" t="s">
        <v>84</v>
      </c>
      <c r="H23" s="211">
        <f>SUM(C23:G23)</f>
        <v>0</v>
      </c>
    </row>
    <row r="24" spans="1:8" x14ac:dyDescent="0.25">
      <c r="A24" s="196" t="s">
        <v>1653</v>
      </c>
      <c r="B24" s="196" t="s">
        <v>1667</v>
      </c>
      <c r="C24" s="239" t="s">
        <v>84</v>
      </c>
      <c r="D24" s="239" t="s">
        <v>84</v>
      </c>
      <c r="E24" s="239" t="s">
        <v>84</v>
      </c>
      <c r="F24" s="239" t="s">
        <v>84</v>
      </c>
      <c r="G24" s="239" t="s">
        <v>84</v>
      </c>
      <c r="H24" s="211">
        <f t="shared" ref="H24:H25" si="0">SUM(C24:G24)</f>
        <v>0</v>
      </c>
    </row>
    <row r="25" spans="1:8" x14ac:dyDescent="0.25">
      <c r="A25" s="196" t="s">
        <v>1654</v>
      </c>
      <c r="B25" s="196" t="s">
        <v>1655</v>
      </c>
      <c r="C25" s="239" t="s">
        <v>84</v>
      </c>
      <c r="D25" s="239" t="s">
        <v>84</v>
      </c>
      <c r="E25" s="239" t="s">
        <v>84</v>
      </c>
      <c r="F25" s="239" t="s">
        <v>84</v>
      </c>
      <c r="G25" s="239" t="s">
        <v>84</v>
      </c>
      <c r="H25" s="211">
        <f t="shared" si="0"/>
        <v>0</v>
      </c>
    </row>
    <row r="26" spans="1:8" x14ac:dyDescent="0.25">
      <c r="A26" s="196" t="s">
        <v>1656</v>
      </c>
      <c r="B26" s="196" t="s">
        <v>1657</v>
      </c>
      <c r="C26" s="210">
        <f>SUM(C23:C25)</f>
        <v>0</v>
      </c>
      <c r="D26" s="210">
        <f>SUM(D23:D25)</f>
        <v>0</v>
      </c>
      <c r="E26" s="210">
        <f t="shared" ref="E26:H26" si="1">SUM(E23:E25)</f>
        <v>0</v>
      </c>
      <c r="F26" s="210">
        <f t="shared" si="1"/>
        <v>0</v>
      </c>
      <c r="G26" s="210">
        <f t="shared" si="1"/>
        <v>0</v>
      </c>
      <c r="H26" s="210">
        <f t="shared" si="1"/>
        <v>0</v>
      </c>
    </row>
    <row r="27" spans="1:8" x14ac:dyDescent="0.25">
      <c r="A27" s="196" t="s">
        <v>1658</v>
      </c>
      <c r="B27" s="212" t="s">
        <v>1659</v>
      </c>
      <c r="C27" s="239"/>
      <c r="D27" s="239"/>
      <c r="E27" s="239"/>
      <c r="F27" s="239"/>
      <c r="G27" s="239"/>
      <c r="H27" s="176">
        <f>IF(SUM(C27:G27)="","",SUM(C27:G27))</f>
        <v>0</v>
      </c>
    </row>
    <row r="28" spans="1:8" x14ac:dyDescent="0.25">
      <c r="A28" s="196" t="s">
        <v>1660</v>
      </c>
      <c r="B28" s="212" t="s">
        <v>1659</v>
      </c>
      <c r="C28" s="239"/>
      <c r="D28" s="239"/>
      <c r="E28" s="239"/>
      <c r="F28" s="239"/>
      <c r="G28" s="239"/>
      <c r="H28" s="211">
        <f t="shared" ref="H28:H30" si="2">IF(SUM(C28:G28)="","",SUM(C28:G28))</f>
        <v>0</v>
      </c>
    </row>
    <row r="29" spans="1:8" x14ac:dyDescent="0.25">
      <c r="A29" s="196" t="s">
        <v>1661</v>
      </c>
      <c r="B29" s="212" t="s">
        <v>1659</v>
      </c>
      <c r="C29" s="239"/>
      <c r="D29" s="239"/>
      <c r="E29" s="239"/>
      <c r="F29" s="239"/>
      <c r="G29" s="239"/>
      <c r="H29" s="211">
        <f t="shared" si="2"/>
        <v>0</v>
      </c>
    </row>
    <row r="30" spans="1:8" x14ac:dyDescent="0.25">
      <c r="A30" s="196" t="s">
        <v>1662</v>
      </c>
      <c r="B30" s="212" t="s">
        <v>1659</v>
      </c>
      <c r="C30" s="239"/>
      <c r="D30" s="239"/>
      <c r="E30" s="239"/>
      <c r="F30" s="239"/>
      <c r="G30" s="239"/>
      <c r="H30" s="211">
        <f t="shared" si="2"/>
        <v>0</v>
      </c>
    </row>
    <row r="31" spans="1:8" x14ac:dyDescent="0.25">
      <c r="A31" s="196"/>
      <c r="B31" s="212"/>
      <c r="C31" s="241"/>
      <c r="D31" s="240"/>
      <c r="E31" s="240"/>
      <c r="F31" s="242"/>
      <c r="G31" s="243"/>
    </row>
    <row r="32" spans="1:8" x14ac:dyDescent="0.25">
      <c r="A32" s="196"/>
      <c r="B32" s="212"/>
      <c r="C32" s="213"/>
      <c r="D32" s="196"/>
      <c r="E32" s="196"/>
      <c r="F32" s="206"/>
      <c r="G32" s="214"/>
    </row>
    <row r="33" spans="1:7" x14ac:dyDescent="0.25">
      <c r="A33" s="196"/>
      <c r="B33" s="212"/>
      <c r="C33" s="213"/>
      <c r="D33" s="196"/>
      <c r="E33" s="196"/>
      <c r="F33" s="206"/>
      <c r="G33" s="214"/>
    </row>
    <row r="34" spans="1:7" x14ac:dyDescent="0.25">
      <c r="A34" s="196"/>
      <c r="B34" s="212"/>
      <c r="C34" s="213"/>
      <c r="D34" s="196"/>
      <c r="E34" s="196"/>
      <c r="F34" s="206"/>
      <c r="G34" s="214"/>
    </row>
    <row r="35" spans="1:7" x14ac:dyDescent="0.25">
      <c r="A35" s="196"/>
      <c r="B35" s="212"/>
      <c r="C35" s="213"/>
      <c r="D35" s="196"/>
      <c r="F35" s="206"/>
      <c r="G35" s="214"/>
    </row>
    <row r="36" spans="1:7" x14ac:dyDescent="0.25">
      <c r="A36" s="196"/>
      <c r="B36" s="196"/>
      <c r="C36" s="215"/>
      <c r="D36" s="215"/>
      <c r="E36" s="215"/>
      <c r="F36" s="215"/>
      <c r="G36" s="207"/>
    </row>
    <row r="37" spans="1:7" x14ac:dyDescent="0.25">
      <c r="A37" s="196"/>
      <c r="B37" s="196"/>
      <c r="C37" s="215"/>
      <c r="D37" s="215"/>
      <c r="E37" s="215"/>
      <c r="F37" s="215"/>
      <c r="G37" s="207"/>
    </row>
    <row r="38" spans="1:7" x14ac:dyDescent="0.25">
      <c r="A38" s="196"/>
      <c r="B38" s="196"/>
      <c r="C38" s="215"/>
      <c r="D38" s="215"/>
      <c r="E38" s="215"/>
      <c r="F38" s="215"/>
      <c r="G38" s="207"/>
    </row>
    <row r="39" spans="1:7" x14ac:dyDescent="0.25">
      <c r="A39" s="196"/>
      <c r="B39" s="196"/>
      <c r="C39" s="215"/>
      <c r="D39" s="215"/>
      <c r="E39" s="215"/>
      <c r="F39" s="215"/>
      <c r="G39" s="207"/>
    </row>
    <row r="40" spans="1:7" x14ac:dyDescent="0.25">
      <c r="A40" s="196"/>
      <c r="B40" s="196"/>
      <c r="C40" s="215"/>
      <c r="D40" s="215"/>
      <c r="E40" s="215"/>
      <c r="F40" s="215"/>
      <c r="G40" s="207"/>
    </row>
    <row r="41" spans="1:7" x14ac:dyDescent="0.25">
      <c r="A41" s="196"/>
      <c r="B41" s="196"/>
      <c r="C41" s="215"/>
      <c r="D41" s="215"/>
      <c r="E41" s="215"/>
      <c r="F41" s="215"/>
      <c r="G41" s="207"/>
    </row>
    <row r="42" spans="1:7" x14ac:dyDescent="0.25">
      <c r="A42" s="196"/>
      <c r="B42" s="196"/>
      <c r="C42" s="215"/>
      <c r="D42" s="215"/>
      <c r="E42" s="215"/>
      <c r="F42" s="215"/>
      <c r="G42" s="207"/>
    </row>
    <row r="43" spans="1:7" x14ac:dyDescent="0.25">
      <c r="A43" s="196"/>
      <c r="B43" s="196"/>
      <c r="C43" s="215"/>
      <c r="D43" s="215"/>
      <c r="E43" s="215"/>
      <c r="F43" s="215"/>
      <c r="G43" s="207"/>
    </row>
    <row r="44" spans="1:7" x14ac:dyDescent="0.25">
      <c r="A44" s="196"/>
      <c r="B44" s="196"/>
      <c r="C44" s="215"/>
      <c r="D44" s="215"/>
      <c r="E44" s="215"/>
      <c r="F44" s="215"/>
      <c r="G44" s="207"/>
    </row>
    <row r="45" spans="1:7" x14ac:dyDescent="0.25">
      <c r="A45" s="196"/>
      <c r="B45" s="196"/>
      <c r="C45" s="215"/>
      <c r="D45" s="215"/>
      <c r="E45" s="215"/>
      <c r="F45" s="215"/>
      <c r="G45" s="207"/>
    </row>
    <row r="46" spans="1:7" x14ac:dyDescent="0.25">
      <c r="A46" s="196"/>
      <c r="B46" s="196"/>
      <c r="C46" s="215"/>
      <c r="D46" s="215"/>
      <c r="E46" s="215"/>
      <c r="F46" s="215"/>
      <c r="G46" s="207"/>
    </row>
    <row r="47" spans="1:7" x14ac:dyDescent="0.25">
      <c r="A47" s="196"/>
      <c r="B47" s="196"/>
      <c r="C47" s="215"/>
      <c r="D47" s="215"/>
      <c r="E47" s="215"/>
      <c r="F47" s="215"/>
      <c r="G47" s="207"/>
    </row>
    <row r="48" spans="1:7" x14ac:dyDescent="0.25">
      <c r="A48" s="196"/>
      <c r="B48" s="196"/>
      <c r="C48" s="215"/>
      <c r="D48" s="215"/>
      <c r="E48" s="215"/>
      <c r="F48" s="215"/>
      <c r="G48" s="207"/>
    </row>
    <row r="49" spans="1:7" x14ac:dyDescent="0.25">
      <c r="A49" s="196"/>
      <c r="B49" s="196"/>
      <c r="C49" s="215"/>
      <c r="D49" s="215"/>
      <c r="E49" s="215"/>
      <c r="F49" s="215"/>
      <c r="G49" s="207"/>
    </row>
    <row r="50" spans="1:7" x14ac:dyDescent="0.25">
      <c r="A50" s="196"/>
      <c r="B50" s="196"/>
      <c r="C50" s="215"/>
      <c r="D50" s="215"/>
      <c r="E50" s="215"/>
      <c r="F50" s="215"/>
      <c r="G50" s="207"/>
    </row>
    <row r="51" spans="1:7" x14ac:dyDescent="0.25">
      <c r="A51" s="196"/>
      <c r="B51" s="196"/>
      <c r="C51" s="215"/>
      <c r="D51" s="215"/>
      <c r="E51" s="215"/>
      <c r="F51" s="215"/>
      <c r="G51" s="207"/>
    </row>
    <row r="52" spans="1:7" x14ac:dyDescent="0.25">
      <c r="A52" s="196"/>
      <c r="B52" s="196"/>
      <c r="C52" s="215"/>
      <c r="D52" s="215"/>
      <c r="E52" s="215"/>
      <c r="F52" s="215"/>
      <c r="G52" s="207"/>
    </row>
    <row r="53" spans="1:7" x14ac:dyDescent="0.25">
      <c r="A53" s="196"/>
      <c r="B53" s="196"/>
      <c r="C53" s="215"/>
      <c r="D53" s="215"/>
      <c r="E53" s="215"/>
      <c r="F53" s="215"/>
      <c r="G53" s="207"/>
    </row>
    <row r="54" spans="1:7" x14ac:dyDescent="0.25">
      <c r="A54" s="196"/>
      <c r="B54" s="196"/>
      <c r="C54" s="215"/>
      <c r="D54" s="215"/>
      <c r="E54" s="215"/>
      <c r="F54" s="215"/>
      <c r="G54" s="207"/>
    </row>
    <row r="55" spans="1:7" x14ac:dyDescent="0.25">
      <c r="A55" s="196"/>
      <c r="B55" s="196"/>
      <c r="C55" s="215"/>
      <c r="D55" s="215"/>
      <c r="E55" s="215"/>
      <c r="F55" s="215"/>
      <c r="G55" s="207"/>
    </row>
    <row r="56" spans="1:7" x14ac:dyDescent="0.25">
      <c r="A56" s="196"/>
      <c r="B56" s="196"/>
      <c r="C56" s="215"/>
      <c r="D56" s="215"/>
      <c r="E56" s="215"/>
      <c r="F56" s="215"/>
      <c r="G56" s="207"/>
    </row>
    <row r="57" spans="1:7" x14ac:dyDescent="0.25">
      <c r="A57" s="196"/>
      <c r="B57" s="196"/>
      <c r="C57" s="215"/>
      <c r="D57" s="215"/>
      <c r="E57" s="215"/>
      <c r="F57" s="215"/>
      <c r="G57" s="207"/>
    </row>
    <row r="58" spans="1:7" x14ac:dyDescent="0.25">
      <c r="A58" s="196"/>
      <c r="B58" s="196"/>
      <c r="C58" s="215"/>
      <c r="D58" s="215"/>
      <c r="E58" s="215"/>
      <c r="F58" s="215"/>
      <c r="G58" s="207"/>
    </row>
    <row r="59" spans="1:7" x14ac:dyDescent="0.25">
      <c r="A59" s="196"/>
      <c r="B59" s="196"/>
      <c r="C59" s="215"/>
      <c r="D59" s="215"/>
      <c r="E59" s="215"/>
      <c r="F59" s="215"/>
      <c r="G59" s="207"/>
    </row>
    <row r="60" spans="1:7" x14ac:dyDescent="0.25">
      <c r="A60" s="196"/>
      <c r="B60" s="196"/>
      <c r="C60" s="215"/>
      <c r="D60" s="215"/>
      <c r="E60" s="215"/>
      <c r="F60" s="215"/>
      <c r="G60" s="207"/>
    </row>
    <row r="61" spans="1:7" x14ac:dyDescent="0.25">
      <c r="A61" s="196"/>
      <c r="B61" s="196"/>
      <c r="C61" s="215"/>
      <c r="D61" s="215"/>
      <c r="E61" s="215"/>
      <c r="F61" s="215"/>
      <c r="G61" s="207"/>
    </row>
    <row r="62" spans="1:7" x14ac:dyDescent="0.25">
      <c r="A62" s="196"/>
      <c r="B62" s="196"/>
      <c r="C62" s="215"/>
      <c r="D62" s="215"/>
      <c r="E62" s="215"/>
      <c r="F62" s="215"/>
      <c r="G62" s="207"/>
    </row>
    <row r="63" spans="1:7" x14ac:dyDescent="0.25">
      <c r="A63" s="196"/>
      <c r="B63" s="216"/>
      <c r="C63" s="217"/>
      <c r="D63" s="217"/>
      <c r="E63" s="215"/>
      <c r="F63" s="217"/>
      <c r="G63" s="207"/>
    </row>
    <row r="64" spans="1:7" x14ac:dyDescent="0.25">
      <c r="A64" s="196"/>
      <c r="B64" s="196"/>
      <c r="C64" s="215"/>
      <c r="D64" s="215"/>
      <c r="E64" s="215"/>
      <c r="F64" s="215"/>
      <c r="G64" s="207"/>
    </row>
    <row r="65" spans="1:7" x14ac:dyDescent="0.25">
      <c r="A65" s="196"/>
      <c r="B65" s="196"/>
      <c r="C65" s="215"/>
      <c r="D65" s="215"/>
      <c r="E65" s="215"/>
      <c r="F65" s="215"/>
      <c r="G65" s="207"/>
    </row>
    <row r="66" spans="1:7" x14ac:dyDescent="0.25">
      <c r="A66" s="196"/>
      <c r="B66" s="196"/>
      <c r="C66" s="215"/>
      <c r="D66" s="215"/>
      <c r="E66" s="215"/>
      <c r="F66" s="215"/>
      <c r="G66" s="207"/>
    </row>
    <row r="67" spans="1:7" x14ac:dyDescent="0.25">
      <c r="A67" s="196"/>
      <c r="B67" s="216"/>
      <c r="C67" s="217"/>
      <c r="D67" s="217"/>
      <c r="E67" s="215"/>
      <c r="F67" s="217"/>
      <c r="G67" s="207"/>
    </row>
    <row r="68" spans="1:7" x14ac:dyDescent="0.25">
      <c r="A68" s="196"/>
      <c r="B68" s="207"/>
      <c r="C68" s="215"/>
      <c r="D68" s="215"/>
      <c r="E68" s="215"/>
      <c r="F68" s="215"/>
      <c r="G68" s="207"/>
    </row>
    <row r="69" spans="1:7" x14ac:dyDescent="0.25">
      <c r="A69" s="196"/>
      <c r="B69" s="196"/>
      <c r="C69" s="215"/>
      <c r="D69" s="215"/>
      <c r="E69" s="215"/>
      <c r="F69" s="215"/>
      <c r="G69" s="207"/>
    </row>
    <row r="70" spans="1:7" x14ac:dyDescent="0.25">
      <c r="A70" s="196"/>
      <c r="B70" s="207"/>
      <c r="C70" s="215"/>
      <c r="D70" s="215"/>
      <c r="E70" s="215"/>
      <c r="F70" s="215"/>
      <c r="G70" s="207"/>
    </row>
    <row r="71" spans="1:7" x14ac:dyDescent="0.25">
      <c r="A71" s="196"/>
      <c r="B71" s="207"/>
      <c r="C71" s="215"/>
      <c r="D71" s="215"/>
      <c r="E71" s="215"/>
      <c r="F71" s="215"/>
      <c r="G71" s="207"/>
    </row>
    <row r="72" spans="1:7" x14ac:dyDescent="0.25">
      <c r="A72" s="196"/>
      <c r="B72" s="207"/>
      <c r="C72" s="215"/>
      <c r="D72" s="215"/>
      <c r="E72" s="215"/>
      <c r="F72" s="215"/>
      <c r="G72" s="207"/>
    </row>
    <row r="73" spans="1:7" x14ac:dyDescent="0.25">
      <c r="A73" s="196"/>
      <c r="B73" s="207"/>
      <c r="C73" s="215"/>
      <c r="D73" s="215"/>
      <c r="E73" s="215"/>
      <c r="F73" s="215"/>
      <c r="G73" s="207"/>
    </row>
    <row r="74" spans="1:7" x14ac:dyDescent="0.25">
      <c r="A74" s="196"/>
      <c r="B74" s="207"/>
      <c r="C74" s="215"/>
      <c r="D74" s="215"/>
      <c r="E74" s="215"/>
      <c r="F74" s="215"/>
      <c r="G74" s="207"/>
    </row>
    <row r="75" spans="1:7" x14ac:dyDescent="0.25">
      <c r="A75" s="196"/>
      <c r="B75" s="207"/>
      <c r="C75" s="215"/>
      <c r="D75" s="215"/>
      <c r="E75" s="215"/>
      <c r="F75" s="215"/>
      <c r="G75" s="207"/>
    </row>
    <row r="76" spans="1:7" x14ac:dyDescent="0.25">
      <c r="A76" s="196"/>
      <c r="B76" s="207"/>
      <c r="C76" s="215"/>
      <c r="D76" s="215"/>
      <c r="E76" s="215"/>
      <c r="F76" s="215"/>
      <c r="G76" s="207"/>
    </row>
    <row r="77" spans="1:7" x14ac:dyDescent="0.25">
      <c r="A77" s="196"/>
      <c r="B77" s="207"/>
      <c r="C77" s="215"/>
      <c r="D77" s="215"/>
      <c r="E77" s="215"/>
      <c r="F77" s="215"/>
      <c r="G77" s="207"/>
    </row>
    <row r="78" spans="1:7" x14ac:dyDescent="0.25">
      <c r="A78" s="196"/>
      <c r="B78" s="207"/>
      <c r="C78" s="215"/>
      <c r="D78" s="215"/>
      <c r="E78" s="215"/>
      <c r="F78" s="215"/>
      <c r="G78" s="207"/>
    </row>
    <row r="79" spans="1:7" x14ac:dyDescent="0.25">
      <c r="A79" s="196"/>
      <c r="B79" s="212"/>
      <c r="C79" s="215"/>
      <c r="D79" s="215"/>
      <c r="E79" s="215"/>
      <c r="F79" s="215"/>
      <c r="G79" s="207"/>
    </row>
    <row r="80" spans="1:7" x14ac:dyDescent="0.25">
      <c r="A80" s="196"/>
      <c r="B80" s="212"/>
      <c r="C80" s="215"/>
      <c r="D80" s="215"/>
      <c r="E80" s="215"/>
      <c r="F80" s="215"/>
      <c r="G80" s="207"/>
    </row>
    <row r="81" spans="1:7" x14ac:dyDescent="0.25">
      <c r="A81" s="196"/>
      <c r="B81" s="212"/>
      <c r="C81" s="215"/>
      <c r="D81" s="215"/>
      <c r="E81" s="215"/>
      <c r="F81" s="215"/>
      <c r="G81" s="207"/>
    </row>
    <row r="82" spans="1:7" x14ac:dyDescent="0.25">
      <c r="A82" s="196"/>
      <c r="B82" s="212"/>
      <c r="C82" s="215"/>
      <c r="D82" s="215"/>
      <c r="E82" s="215"/>
      <c r="F82" s="215"/>
      <c r="G82" s="207"/>
    </row>
    <row r="83" spans="1:7" x14ac:dyDescent="0.25">
      <c r="A83" s="196"/>
      <c r="B83" s="212"/>
      <c r="C83" s="215"/>
      <c r="D83" s="215"/>
      <c r="E83" s="215"/>
      <c r="F83" s="215"/>
      <c r="G83" s="207"/>
    </row>
    <row r="84" spans="1:7" x14ac:dyDescent="0.25">
      <c r="A84" s="196"/>
      <c r="B84" s="212"/>
      <c r="C84" s="215"/>
      <c r="D84" s="215"/>
      <c r="E84" s="215"/>
      <c r="F84" s="215"/>
      <c r="G84" s="207"/>
    </row>
    <row r="85" spans="1:7" x14ac:dyDescent="0.25">
      <c r="A85" s="196"/>
      <c r="B85" s="212"/>
      <c r="C85" s="215"/>
      <c r="D85" s="215"/>
      <c r="E85" s="215"/>
      <c r="F85" s="215"/>
      <c r="G85" s="207"/>
    </row>
    <row r="86" spans="1:7" x14ac:dyDescent="0.25">
      <c r="A86" s="196"/>
      <c r="B86" s="212"/>
      <c r="C86" s="215"/>
      <c r="D86" s="215"/>
      <c r="E86" s="215"/>
      <c r="F86" s="215"/>
      <c r="G86" s="207"/>
    </row>
    <row r="87" spans="1:7" x14ac:dyDescent="0.25">
      <c r="A87" s="196"/>
      <c r="B87" s="212"/>
      <c r="C87" s="215"/>
      <c r="D87" s="215"/>
      <c r="E87" s="215"/>
      <c r="F87" s="215"/>
      <c r="G87" s="207"/>
    </row>
    <row r="88" spans="1:7" x14ac:dyDescent="0.25">
      <c r="A88" s="196"/>
      <c r="B88" s="212"/>
      <c r="C88" s="215"/>
      <c r="D88" s="215"/>
      <c r="E88" s="215"/>
      <c r="F88" s="215"/>
      <c r="G88" s="207"/>
    </row>
    <row r="89" spans="1:7" x14ac:dyDescent="0.25">
      <c r="A89" s="205"/>
      <c r="B89" s="205"/>
      <c r="C89" s="205"/>
      <c r="D89" s="205"/>
      <c r="E89" s="205"/>
      <c r="F89" s="205"/>
      <c r="G89" s="205"/>
    </row>
    <row r="90" spans="1:7" x14ac:dyDescent="0.25">
      <c r="A90" s="196"/>
      <c r="B90" s="207"/>
      <c r="C90" s="215"/>
      <c r="D90" s="215"/>
      <c r="E90" s="215"/>
      <c r="F90" s="215"/>
      <c r="G90" s="207"/>
    </row>
    <row r="91" spans="1:7" x14ac:dyDescent="0.25">
      <c r="A91" s="196"/>
      <c r="B91" s="207"/>
      <c r="C91" s="215"/>
      <c r="D91" s="215"/>
      <c r="E91" s="215"/>
      <c r="F91" s="215"/>
      <c r="G91" s="207"/>
    </row>
    <row r="92" spans="1:7" x14ac:dyDescent="0.25">
      <c r="A92" s="196"/>
      <c r="B92" s="207"/>
      <c r="C92" s="215"/>
      <c r="D92" s="215"/>
      <c r="E92" s="215"/>
      <c r="F92" s="215"/>
      <c r="G92" s="207"/>
    </row>
    <row r="93" spans="1:7" x14ac:dyDescent="0.25">
      <c r="A93" s="196"/>
      <c r="B93" s="207"/>
      <c r="C93" s="215"/>
      <c r="D93" s="215"/>
      <c r="E93" s="215"/>
      <c r="F93" s="215"/>
      <c r="G93" s="207"/>
    </row>
    <row r="94" spans="1:7" x14ac:dyDescent="0.25">
      <c r="A94" s="196"/>
      <c r="B94" s="207"/>
      <c r="C94" s="215"/>
      <c r="D94" s="215"/>
      <c r="E94" s="215"/>
      <c r="F94" s="215"/>
      <c r="G94" s="207"/>
    </row>
    <row r="95" spans="1:7" x14ac:dyDescent="0.25">
      <c r="A95" s="196"/>
      <c r="B95" s="207"/>
      <c r="C95" s="215"/>
      <c r="D95" s="215"/>
      <c r="E95" s="215"/>
      <c r="F95" s="215"/>
      <c r="G95" s="207"/>
    </row>
    <row r="96" spans="1:7" x14ac:dyDescent="0.25">
      <c r="A96" s="196"/>
      <c r="B96" s="207"/>
      <c r="C96" s="215"/>
      <c r="D96" s="215"/>
      <c r="E96" s="215"/>
      <c r="F96" s="215"/>
      <c r="G96" s="207"/>
    </row>
    <row r="97" spans="1:7" x14ac:dyDescent="0.25">
      <c r="A97" s="196"/>
      <c r="B97" s="207"/>
      <c r="C97" s="215"/>
      <c r="D97" s="215"/>
      <c r="E97" s="215"/>
      <c r="F97" s="215"/>
      <c r="G97" s="207"/>
    </row>
    <row r="98" spans="1:7" x14ac:dyDescent="0.25">
      <c r="A98" s="196"/>
      <c r="B98" s="207"/>
      <c r="C98" s="215"/>
      <c r="D98" s="215"/>
      <c r="E98" s="215"/>
      <c r="F98" s="215"/>
      <c r="G98" s="207"/>
    </row>
    <row r="99" spans="1:7" x14ac:dyDescent="0.25">
      <c r="A99" s="196"/>
      <c r="B99" s="207"/>
      <c r="C99" s="215"/>
      <c r="D99" s="215"/>
      <c r="E99" s="215"/>
      <c r="F99" s="215"/>
      <c r="G99" s="207"/>
    </row>
    <row r="100" spans="1:7" x14ac:dyDescent="0.25">
      <c r="A100" s="196"/>
      <c r="B100" s="207"/>
      <c r="C100" s="215"/>
      <c r="D100" s="215"/>
      <c r="E100" s="215"/>
      <c r="F100" s="215"/>
      <c r="G100" s="207"/>
    </row>
    <row r="101" spans="1:7" x14ac:dyDescent="0.25">
      <c r="A101" s="196"/>
      <c r="B101" s="207"/>
      <c r="C101" s="215"/>
      <c r="D101" s="215"/>
      <c r="E101" s="215"/>
      <c r="F101" s="215"/>
      <c r="G101" s="207"/>
    </row>
    <row r="102" spans="1:7" x14ac:dyDescent="0.25">
      <c r="A102" s="196"/>
      <c r="B102" s="207"/>
      <c r="C102" s="215"/>
      <c r="D102" s="215"/>
      <c r="E102" s="215"/>
      <c r="F102" s="215"/>
      <c r="G102" s="207"/>
    </row>
    <row r="103" spans="1:7" x14ac:dyDescent="0.25">
      <c r="A103" s="196"/>
      <c r="B103" s="207"/>
      <c r="C103" s="215"/>
      <c r="D103" s="215"/>
      <c r="E103" s="215"/>
      <c r="F103" s="215"/>
      <c r="G103" s="207"/>
    </row>
    <row r="104" spans="1:7" x14ac:dyDescent="0.25">
      <c r="A104" s="196"/>
      <c r="B104" s="207"/>
      <c r="C104" s="215"/>
      <c r="D104" s="215"/>
      <c r="E104" s="215"/>
      <c r="F104" s="215"/>
      <c r="G104" s="207"/>
    </row>
    <row r="105" spans="1:7" x14ac:dyDescent="0.25">
      <c r="A105" s="196"/>
      <c r="B105" s="207"/>
      <c r="C105" s="215"/>
      <c r="D105" s="215"/>
      <c r="E105" s="215"/>
      <c r="F105" s="215"/>
      <c r="G105" s="207"/>
    </row>
    <row r="106" spans="1:7" x14ac:dyDescent="0.25">
      <c r="A106" s="196"/>
      <c r="B106" s="207"/>
      <c r="C106" s="215"/>
      <c r="D106" s="215"/>
      <c r="E106" s="215"/>
      <c r="F106" s="215"/>
      <c r="G106" s="207"/>
    </row>
    <row r="107" spans="1:7" x14ac:dyDescent="0.25">
      <c r="A107" s="196"/>
      <c r="B107" s="207"/>
      <c r="C107" s="215"/>
      <c r="D107" s="215"/>
      <c r="E107" s="215"/>
      <c r="F107" s="215"/>
      <c r="G107" s="207"/>
    </row>
    <row r="108" spans="1:7" x14ac:dyDescent="0.25">
      <c r="A108" s="196"/>
      <c r="B108" s="207"/>
      <c r="C108" s="215"/>
      <c r="D108" s="215"/>
      <c r="E108" s="215"/>
      <c r="F108" s="215"/>
      <c r="G108" s="207"/>
    </row>
    <row r="109" spans="1:7" x14ac:dyDescent="0.25">
      <c r="A109" s="196"/>
      <c r="B109" s="207"/>
      <c r="C109" s="215"/>
      <c r="D109" s="215"/>
      <c r="E109" s="215"/>
      <c r="F109" s="215"/>
      <c r="G109" s="207"/>
    </row>
    <row r="110" spans="1:7" x14ac:dyDescent="0.25">
      <c r="A110" s="196"/>
      <c r="B110" s="207"/>
      <c r="C110" s="215"/>
      <c r="D110" s="215"/>
      <c r="E110" s="215"/>
      <c r="F110" s="215"/>
      <c r="G110" s="207"/>
    </row>
    <row r="111" spans="1:7" x14ac:dyDescent="0.25">
      <c r="A111" s="196"/>
      <c r="B111" s="207"/>
      <c r="C111" s="215"/>
      <c r="D111" s="215"/>
      <c r="E111" s="215"/>
      <c r="F111" s="215"/>
      <c r="G111" s="207"/>
    </row>
    <row r="112" spans="1:7" x14ac:dyDescent="0.25">
      <c r="A112" s="196"/>
      <c r="B112" s="207"/>
      <c r="C112" s="215"/>
      <c r="D112" s="215"/>
      <c r="E112" s="215"/>
      <c r="F112" s="215"/>
      <c r="G112" s="207"/>
    </row>
    <row r="113" spans="1:7" x14ac:dyDescent="0.25">
      <c r="A113" s="196"/>
      <c r="B113" s="207"/>
      <c r="C113" s="215"/>
      <c r="D113" s="215"/>
      <c r="E113" s="215"/>
      <c r="F113" s="215"/>
      <c r="G113" s="207"/>
    </row>
    <row r="114" spans="1:7" x14ac:dyDescent="0.25">
      <c r="A114" s="196"/>
      <c r="B114" s="207"/>
      <c r="C114" s="215"/>
      <c r="D114" s="215"/>
      <c r="E114" s="215"/>
      <c r="F114" s="215"/>
      <c r="G114" s="207"/>
    </row>
    <row r="115" spans="1:7" x14ac:dyDescent="0.25">
      <c r="A115" s="196"/>
      <c r="B115" s="207"/>
      <c r="C115" s="215"/>
      <c r="D115" s="215"/>
      <c r="E115" s="215"/>
      <c r="F115" s="215"/>
      <c r="G115" s="207"/>
    </row>
    <row r="116" spans="1:7" x14ac:dyDescent="0.25">
      <c r="A116" s="196"/>
      <c r="B116" s="207"/>
      <c r="C116" s="215"/>
      <c r="D116" s="215"/>
      <c r="E116" s="215"/>
      <c r="F116" s="215"/>
      <c r="G116" s="207"/>
    </row>
    <row r="117" spans="1:7" x14ac:dyDescent="0.25">
      <c r="A117" s="196"/>
      <c r="B117" s="207"/>
      <c r="C117" s="215"/>
      <c r="D117" s="215"/>
      <c r="E117" s="215"/>
      <c r="F117" s="215"/>
      <c r="G117" s="207"/>
    </row>
    <row r="118" spans="1:7" x14ac:dyDescent="0.25">
      <c r="A118" s="196"/>
      <c r="B118" s="207"/>
      <c r="C118" s="215"/>
      <c r="D118" s="215"/>
      <c r="E118" s="215"/>
      <c r="F118" s="215"/>
      <c r="G118" s="207"/>
    </row>
    <row r="119" spans="1:7" x14ac:dyDescent="0.25">
      <c r="A119" s="196"/>
      <c r="B119" s="207"/>
      <c r="C119" s="215"/>
      <c r="D119" s="215"/>
      <c r="E119" s="215"/>
      <c r="F119" s="215"/>
      <c r="G119" s="207"/>
    </row>
    <row r="120" spans="1:7" x14ac:dyDescent="0.25">
      <c r="A120" s="196"/>
      <c r="B120" s="207"/>
      <c r="C120" s="215"/>
      <c r="D120" s="215"/>
      <c r="E120" s="215"/>
      <c r="F120" s="215"/>
      <c r="G120" s="207"/>
    </row>
    <row r="121" spans="1:7" x14ac:dyDescent="0.25">
      <c r="A121" s="196"/>
      <c r="B121" s="207"/>
      <c r="C121" s="215"/>
      <c r="D121" s="215"/>
      <c r="E121" s="215"/>
      <c r="F121" s="215"/>
      <c r="G121" s="207"/>
    </row>
    <row r="122" spans="1:7" x14ac:dyDescent="0.25">
      <c r="A122" s="196"/>
      <c r="B122" s="207"/>
      <c r="C122" s="215"/>
      <c r="D122" s="215"/>
      <c r="E122" s="215"/>
      <c r="F122" s="215"/>
      <c r="G122" s="207"/>
    </row>
    <row r="123" spans="1:7" x14ac:dyDescent="0.25">
      <c r="A123" s="196"/>
      <c r="B123" s="207"/>
      <c r="C123" s="215"/>
      <c r="D123" s="215"/>
      <c r="E123" s="215"/>
      <c r="F123" s="215"/>
      <c r="G123" s="207"/>
    </row>
    <row r="124" spans="1:7" x14ac:dyDescent="0.25">
      <c r="A124" s="196"/>
      <c r="B124" s="207"/>
      <c r="C124" s="215"/>
      <c r="D124" s="215"/>
      <c r="E124" s="215"/>
      <c r="F124" s="215"/>
      <c r="G124" s="207"/>
    </row>
    <row r="125" spans="1:7" x14ac:dyDescent="0.25">
      <c r="A125" s="196"/>
      <c r="B125" s="207"/>
      <c r="C125" s="215"/>
      <c r="D125" s="215"/>
      <c r="E125" s="215"/>
      <c r="F125" s="215"/>
      <c r="G125" s="207"/>
    </row>
    <row r="126" spans="1:7" x14ac:dyDescent="0.25">
      <c r="A126" s="196"/>
      <c r="B126" s="207"/>
      <c r="C126" s="215"/>
      <c r="D126" s="215"/>
      <c r="E126" s="215"/>
      <c r="F126" s="215"/>
      <c r="G126" s="207"/>
    </row>
    <row r="127" spans="1:7" x14ac:dyDescent="0.25">
      <c r="A127" s="196"/>
      <c r="B127" s="207"/>
      <c r="C127" s="215"/>
      <c r="D127" s="215"/>
      <c r="E127" s="215"/>
      <c r="F127" s="215"/>
      <c r="G127" s="207"/>
    </row>
    <row r="128" spans="1:7" x14ac:dyDescent="0.25">
      <c r="A128" s="196"/>
      <c r="B128" s="207"/>
      <c r="C128" s="215"/>
      <c r="D128" s="215"/>
      <c r="E128" s="215"/>
      <c r="F128" s="215"/>
      <c r="G128" s="207"/>
    </row>
    <row r="129" spans="1:7" x14ac:dyDescent="0.25">
      <c r="A129" s="196"/>
      <c r="B129" s="207"/>
      <c r="C129" s="215"/>
      <c r="D129" s="215"/>
      <c r="E129" s="215"/>
      <c r="F129" s="215"/>
      <c r="G129" s="207"/>
    </row>
    <row r="130" spans="1:7" x14ac:dyDescent="0.25">
      <c r="A130" s="196"/>
      <c r="B130" s="207"/>
      <c r="C130" s="215"/>
      <c r="D130" s="215"/>
      <c r="E130" s="215"/>
      <c r="F130" s="215"/>
      <c r="G130" s="207"/>
    </row>
    <row r="131" spans="1:7" x14ac:dyDescent="0.25">
      <c r="A131" s="196"/>
      <c r="B131" s="207"/>
      <c r="C131" s="215"/>
      <c r="D131" s="215"/>
      <c r="E131" s="215"/>
      <c r="F131" s="215"/>
      <c r="G131" s="207"/>
    </row>
    <row r="132" spans="1:7" x14ac:dyDescent="0.25">
      <c r="A132" s="196"/>
      <c r="B132" s="207"/>
      <c r="C132" s="215"/>
      <c r="D132" s="215"/>
      <c r="E132" s="215"/>
      <c r="F132" s="215"/>
      <c r="G132" s="207"/>
    </row>
    <row r="133" spans="1:7" x14ac:dyDescent="0.25">
      <c r="A133" s="196"/>
      <c r="B133" s="207"/>
      <c r="C133" s="215"/>
      <c r="D133" s="215"/>
      <c r="E133" s="215"/>
      <c r="F133" s="215"/>
      <c r="G133" s="207"/>
    </row>
    <row r="134" spans="1:7" x14ac:dyDescent="0.25">
      <c r="A134" s="196"/>
      <c r="B134" s="207"/>
      <c r="C134" s="215"/>
      <c r="D134" s="215"/>
      <c r="E134" s="215"/>
      <c r="F134" s="215"/>
      <c r="G134" s="207"/>
    </row>
    <row r="135" spans="1:7" x14ac:dyDescent="0.25">
      <c r="A135" s="196"/>
      <c r="B135" s="207"/>
      <c r="C135" s="215"/>
      <c r="D135" s="215"/>
      <c r="E135" s="215"/>
      <c r="F135" s="215"/>
      <c r="G135" s="207"/>
    </row>
    <row r="136" spans="1:7" x14ac:dyDescent="0.25">
      <c r="A136" s="196"/>
      <c r="B136" s="207"/>
      <c r="C136" s="215"/>
      <c r="D136" s="215"/>
      <c r="E136" s="215"/>
      <c r="F136" s="215"/>
      <c r="G136" s="207"/>
    </row>
    <row r="137" spans="1:7" x14ac:dyDescent="0.25">
      <c r="A137" s="196"/>
      <c r="B137" s="207"/>
      <c r="C137" s="215"/>
      <c r="D137" s="215"/>
      <c r="E137" s="215"/>
      <c r="F137" s="215"/>
      <c r="G137" s="207"/>
    </row>
    <row r="138" spans="1:7" x14ac:dyDescent="0.25">
      <c r="A138" s="196"/>
      <c r="B138" s="207"/>
      <c r="C138" s="215"/>
      <c r="D138" s="215"/>
      <c r="E138" s="215"/>
      <c r="F138" s="215"/>
      <c r="G138" s="207"/>
    </row>
    <row r="139" spans="1:7" x14ac:dyDescent="0.25">
      <c r="A139" s="196"/>
      <c r="B139" s="207"/>
      <c r="C139" s="215"/>
      <c r="D139" s="215"/>
      <c r="E139" s="215"/>
      <c r="F139" s="215"/>
      <c r="G139" s="207"/>
    </row>
    <row r="140" spans="1:7" x14ac:dyDescent="0.25">
      <c r="A140" s="205"/>
      <c r="B140" s="205"/>
      <c r="C140" s="205"/>
      <c r="D140" s="205"/>
      <c r="E140" s="205"/>
      <c r="F140" s="205"/>
      <c r="G140" s="205"/>
    </row>
    <row r="141" spans="1:7" x14ac:dyDescent="0.25">
      <c r="A141" s="196"/>
      <c r="B141" s="196"/>
      <c r="C141" s="215"/>
      <c r="D141" s="215"/>
      <c r="E141" s="218"/>
      <c r="F141" s="215"/>
      <c r="G141" s="207"/>
    </row>
    <row r="142" spans="1:7" x14ac:dyDescent="0.25">
      <c r="A142" s="196"/>
      <c r="B142" s="196"/>
      <c r="C142" s="215"/>
      <c r="D142" s="215"/>
      <c r="E142" s="218"/>
      <c r="F142" s="215"/>
      <c r="G142" s="207"/>
    </row>
    <row r="143" spans="1:7" x14ac:dyDescent="0.25">
      <c r="A143" s="196"/>
      <c r="B143" s="196"/>
      <c r="C143" s="215"/>
      <c r="D143" s="215"/>
      <c r="E143" s="218"/>
      <c r="F143" s="215"/>
      <c r="G143" s="207"/>
    </row>
    <row r="144" spans="1:7" x14ac:dyDescent="0.25">
      <c r="A144" s="196"/>
      <c r="B144" s="196"/>
      <c r="C144" s="215"/>
      <c r="D144" s="215"/>
      <c r="E144" s="218"/>
      <c r="F144" s="215"/>
      <c r="G144" s="207"/>
    </row>
    <row r="145" spans="1:7" x14ac:dyDescent="0.25">
      <c r="A145" s="196"/>
      <c r="B145" s="196"/>
      <c r="C145" s="215"/>
      <c r="D145" s="215"/>
      <c r="E145" s="218"/>
      <c r="F145" s="215"/>
      <c r="G145" s="207"/>
    </row>
    <row r="146" spans="1:7" x14ac:dyDescent="0.25">
      <c r="A146" s="196"/>
      <c r="B146" s="196"/>
      <c r="C146" s="215"/>
      <c r="D146" s="215"/>
      <c r="E146" s="218"/>
      <c r="F146" s="215"/>
      <c r="G146" s="207"/>
    </row>
    <row r="147" spans="1:7" x14ac:dyDescent="0.25">
      <c r="A147" s="196"/>
      <c r="B147" s="196"/>
      <c r="C147" s="215"/>
      <c r="D147" s="215"/>
      <c r="E147" s="218"/>
      <c r="F147" s="215"/>
      <c r="G147" s="207"/>
    </row>
    <row r="148" spans="1:7" x14ac:dyDescent="0.25">
      <c r="A148" s="196"/>
      <c r="B148" s="196"/>
      <c r="C148" s="215"/>
      <c r="D148" s="215"/>
      <c r="E148" s="218"/>
      <c r="F148" s="215"/>
      <c r="G148" s="207"/>
    </row>
    <row r="149" spans="1:7" x14ac:dyDescent="0.25">
      <c r="A149" s="196"/>
      <c r="B149" s="196"/>
      <c r="C149" s="215"/>
      <c r="D149" s="215"/>
      <c r="E149" s="218"/>
      <c r="F149" s="215"/>
      <c r="G149" s="207"/>
    </row>
    <row r="150" spans="1:7" x14ac:dyDescent="0.25">
      <c r="A150" s="205"/>
      <c r="B150" s="205"/>
      <c r="C150" s="205"/>
      <c r="D150" s="205"/>
      <c r="E150" s="205"/>
      <c r="F150" s="205"/>
      <c r="G150" s="205"/>
    </row>
    <row r="151" spans="1:7" x14ac:dyDescent="0.25">
      <c r="A151" s="196"/>
      <c r="B151" s="196"/>
      <c r="C151" s="215"/>
      <c r="D151" s="215"/>
      <c r="E151" s="218"/>
      <c r="F151" s="215"/>
      <c r="G151" s="207"/>
    </row>
    <row r="152" spans="1:7" x14ac:dyDescent="0.25">
      <c r="A152" s="196"/>
      <c r="B152" s="196"/>
      <c r="C152" s="215"/>
      <c r="D152" s="215"/>
      <c r="E152" s="218"/>
      <c r="F152" s="215"/>
      <c r="G152" s="207"/>
    </row>
    <row r="153" spans="1:7" x14ac:dyDescent="0.25">
      <c r="A153" s="196"/>
      <c r="B153" s="196"/>
      <c r="C153" s="215"/>
      <c r="D153" s="215"/>
      <c r="E153" s="218"/>
      <c r="F153" s="215"/>
      <c r="G153" s="207"/>
    </row>
    <row r="154" spans="1:7" x14ac:dyDescent="0.25">
      <c r="A154" s="196"/>
      <c r="B154" s="196"/>
      <c r="C154" s="196"/>
      <c r="D154" s="196"/>
      <c r="E154" s="190"/>
      <c r="F154" s="196"/>
      <c r="G154" s="207"/>
    </row>
    <row r="155" spans="1:7" x14ac:dyDescent="0.25">
      <c r="A155" s="196"/>
      <c r="B155" s="196"/>
      <c r="C155" s="196"/>
      <c r="D155" s="196"/>
      <c r="E155" s="190"/>
      <c r="F155" s="196"/>
      <c r="G155" s="207"/>
    </row>
    <row r="156" spans="1:7" x14ac:dyDescent="0.25">
      <c r="A156" s="196"/>
      <c r="B156" s="196"/>
      <c r="C156" s="196"/>
      <c r="D156" s="196"/>
      <c r="E156" s="190"/>
      <c r="F156" s="196"/>
      <c r="G156" s="207"/>
    </row>
    <row r="157" spans="1:7" x14ac:dyDescent="0.25">
      <c r="A157" s="196"/>
      <c r="B157" s="196"/>
      <c r="C157" s="196"/>
      <c r="D157" s="196"/>
      <c r="E157" s="190"/>
      <c r="F157" s="196"/>
      <c r="G157" s="207"/>
    </row>
    <row r="158" spans="1:7" x14ac:dyDescent="0.25">
      <c r="A158" s="196"/>
      <c r="B158" s="196"/>
      <c r="C158" s="196"/>
      <c r="D158" s="196"/>
      <c r="E158" s="190"/>
      <c r="F158" s="196"/>
      <c r="G158" s="207"/>
    </row>
    <row r="159" spans="1:7" x14ac:dyDescent="0.25">
      <c r="A159" s="196"/>
      <c r="B159" s="196"/>
      <c r="C159" s="196"/>
      <c r="D159" s="196"/>
      <c r="E159" s="190"/>
      <c r="F159" s="196"/>
      <c r="G159" s="207"/>
    </row>
    <row r="160" spans="1:7" x14ac:dyDescent="0.25">
      <c r="A160" s="205"/>
      <c r="B160" s="205"/>
      <c r="C160" s="205"/>
      <c r="D160" s="205"/>
      <c r="E160" s="205"/>
      <c r="F160" s="205"/>
      <c r="G160" s="205"/>
    </row>
    <row r="161" spans="1:7" x14ac:dyDescent="0.25">
      <c r="A161" s="196"/>
      <c r="B161" s="219"/>
      <c r="C161" s="215"/>
      <c r="D161" s="215"/>
      <c r="E161" s="218"/>
      <c r="F161" s="215"/>
      <c r="G161" s="207"/>
    </row>
    <row r="162" spans="1:7" x14ac:dyDescent="0.25">
      <c r="A162" s="196"/>
      <c r="B162" s="219"/>
      <c r="C162" s="215"/>
      <c r="D162" s="215"/>
      <c r="E162" s="218"/>
      <c r="F162" s="215"/>
      <c r="G162" s="207"/>
    </row>
    <row r="163" spans="1:7" x14ac:dyDescent="0.25">
      <c r="A163" s="196"/>
      <c r="B163" s="219"/>
      <c r="C163" s="215"/>
      <c r="D163" s="215"/>
      <c r="E163" s="215"/>
      <c r="F163" s="215"/>
      <c r="G163" s="207"/>
    </row>
    <row r="164" spans="1:7" x14ac:dyDescent="0.25">
      <c r="A164" s="196"/>
      <c r="B164" s="219"/>
      <c r="C164" s="215"/>
      <c r="D164" s="215"/>
      <c r="E164" s="215"/>
      <c r="F164" s="215"/>
      <c r="G164" s="207"/>
    </row>
    <row r="165" spans="1:7" x14ac:dyDescent="0.25">
      <c r="A165" s="196"/>
      <c r="B165" s="219"/>
      <c r="C165" s="215"/>
      <c r="D165" s="215"/>
      <c r="E165" s="215"/>
      <c r="F165" s="215"/>
      <c r="G165" s="207"/>
    </row>
    <row r="166" spans="1:7" x14ac:dyDescent="0.25">
      <c r="A166" s="196"/>
      <c r="B166" s="208"/>
      <c r="C166" s="215"/>
      <c r="D166" s="215"/>
      <c r="E166" s="215"/>
      <c r="F166" s="215"/>
      <c r="G166" s="207"/>
    </row>
    <row r="167" spans="1:7" x14ac:dyDescent="0.25">
      <c r="A167" s="196"/>
      <c r="B167" s="208"/>
      <c r="C167" s="215"/>
      <c r="D167" s="215"/>
      <c r="E167" s="215"/>
      <c r="F167" s="215"/>
      <c r="G167" s="207"/>
    </row>
    <row r="168" spans="1:7" x14ac:dyDescent="0.25">
      <c r="A168" s="196"/>
      <c r="B168" s="219"/>
      <c r="C168" s="215"/>
      <c r="D168" s="215"/>
      <c r="E168" s="215"/>
      <c r="F168" s="215"/>
      <c r="G168" s="207"/>
    </row>
    <row r="169" spans="1:7" x14ac:dyDescent="0.25">
      <c r="A169" s="196"/>
      <c r="B169" s="219"/>
      <c r="C169" s="215"/>
      <c r="D169" s="215"/>
      <c r="E169" s="215"/>
      <c r="F169" s="215"/>
      <c r="G169" s="207"/>
    </row>
    <row r="170" spans="1:7" x14ac:dyDescent="0.25">
      <c r="A170" s="205"/>
      <c r="B170" s="205"/>
      <c r="C170" s="205"/>
      <c r="D170" s="205"/>
      <c r="E170" s="205"/>
      <c r="F170" s="205"/>
      <c r="G170" s="205"/>
    </row>
    <row r="171" spans="1:7" x14ac:dyDescent="0.25">
      <c r="A171" s="196"/>
      <c r="B171" s="196"/>
      <c r="C171" s="215"/>
      <c r="D171" s="215"/>
      <c r="E171" s="218"/>
      <c r="F171" s="215"/>
      <c r="G171" s="207"/>
    </row>
    <row r="172" spans="1:7" x14ac:dyDescent="0.25">
      <c r="A172" s="196"/>
      <c r="B172" s="220"/>
      <c r="C172" s="215"/>
      <c r="D172" s="215"/>
      <c r="E172" s="218"/>
      <c r="F172" s="215"/>
      <c r="G172" s="207"/>
    </row>
    <row r="173" spans="1:7" x14ac:dyDescent="0.25">
      <c r="A173" s="196"/>
      <c r="B173" s="220"/>
      <c r="C173" s="215"/>
      <c r="D173" s="215"/>
      <c r="E173" s="218"/>
      <c r="F173" s="215"/>
      <c r="G173" s="207"/>
    </row>
    <row r="174" spans="1:7" x14ac:dyDescent="0.25">
      <c r="A174" s="196"/>
      <c r="B174" s="220"/>
      <c r="C174" s="215"/>
      <c r="D174" s="215"/>
      <c r="E174" s="218"/>
      <c r="F174" s="215"/>
      <c r="G174" s="207"/>
    </row>
    <row r="175" spans="1:7" x14ac:dyDescent="0.25">
      <c r="A175" s="196"/>
      <c r="B175" s="220"/>
      <c r="C175" s="215"/>
      <c r="D175" s="215"/>
      <c r="E175" s="218"/>
      <c r="F175" s="215"/>
      <c r="G175" s="207"/>
    </row>
    <row r="176" spans="1:7" x14ac:dyDescent="0.25">
      <c r="A176" s="196"/>
      <c r="B176" s="207"/>
      <c r="C176" s="207"/>
      <c r="D176" s="207"/>
      <c r="E176" s="207"/>
      <c r="F176" s="207"/>
      <c r="G176" s="207"/>
    </row>
    <row r="177" spans="1:7" x14ac:dyDescent="0.25">
      <c r="A177" s="196"/>
      <c r="B177" s="207"/>
      <c r="C177" s="207"/>
      <c r="D177" s="207"/>
      <c r="E177" s="207"/>
      <c r="F177" s="207"/>
      <c r="G177" s="207"/>
    </row>
    <row r="178" spans="1:7" x14ac:dyDescent="0.25">
      <c r="A178" s="196"/>
      <c r="B178" s="207"/>
      <c r="C178" s="207"/>
      <c r="D178" s="207"/>
      <c r="E178" s="207"/>
      <c r="F178" s="207"/>
      <c r="G178" s="207"/>
    </row>
    <row r="179" spans="1:7" ht="18.75" x14ac:dyDescent="0.25">
      <c r="A179" s="221"/>
      <c r="B179" s="222"/>
      <c r="C179" s="223"/>
      <c r="D179" s="223"/>
      <c r="E179" s="223"/>
      <c r="F179" s="223"/>
      <c r="G179" s="223"/>
    </row>
    <row r="180" spans="1:7" x14ac:dyDescent="0.25">
      <c r="A180" s="205"/>
      <c r="B180" s="205"/>
      <c r="C180" s="205"/>
      <c r="D180" s="205"/>
      <c r="E180" s="205"/>
      <c r="F180" s="205"/>
      <c r="G180" s="205"/>
    </row>
    <row r="181" spans="1:7" x14ac:dyDescent="0.25">
      <c r="A181" s="196"/>
      <c r="B181" s="207"/>
      <c r="C181" s="213"/>
      <c r="D181" s="196"/>
      <c r="E181" s="209"/>
      <c r="F181" s="235"/>
      <c r="G181" s="235"/>
    </row>
    <row r="182" spans="1:7" x14ac:dyDescent="0.25">
      <c r="A182" s="209"/>
      <c r="B182" s="224"/>
      <c r="C182" s="209"/>
      <c r="D182" s="209"/>
      <c r="E182" s="209"/>
      <c r="F182" s="235"/>
      <c r="G182" s="235"/>
    </row>
    <row r="183" spans="1:7" x14ac:dyDescent="0.25">
      <c r="A183" s="196"/>
      <c r="B183" s="207"/>
      <c r="C183" s="209"/>
      <c r="D183" s="209"/>
      <c r="E183" s="209"/>
      <c r="F183" s="235"/>
      <c r="G183" s="235"/>
    </row>
    <row r="184" spans="1:7" x14ac:dyDescent="0.25">
      <c r="A184" s="196"/>
      <c r="B184" s="207"/>
      <c r="C184" s="213"/>
      <c r="D184" s="225"/>
      <c r="E184" s="209"/>
      <c r="F184" s="206"/>
      <c r="G184" s="206"/>
    </row>
    <row r="185" spans="1:7" x14ac:dyDescent="0.25">
      <c r="A185" s="196"/>
      <c r="B185" s="207"/>
      <c r="C185" s="213"/>
      <c r="D185" s="225"/>
      <c r="E185" s="209"/>
      <c r="F185" s="206"/>
      <c r="G185" s="206"/>
    </row>
    <row r="186" spans="1:7" x14ac:dyDescent="0.25">
      <c r="A186" s="196"/>
      <c r="B186" s="207"/>
      <c r="C186" s="213"/>
      <c r="D186" s="225"/>
      <c r="E186" s="209"/>
      <c r="F186" s="206"/>
      <c r="G186" s="206"/>
    </row>
    <row r="187" spans="1:7" x14ac:dyDescent="0.25">
      <c r="A187" s="196"/>
      <c r="B187" s="207"/>
      <c r="C187" s="213"/>
      <c r="D187" s="225"/>
      <c r="E187" s="209"/>
      <c r="F187" s="206"/>
      <c r="G187" s="206"/>
    </row>
    <row r="188" spans="1:7" x14ac:dyDescent="0.25">
      <c r="A188" s="196"/>
      <c r="B188" s="207"/>
      <c r="C188" s="213"/>
      <c r="D188" s="225"/>
      <c r="E188" s="209"/>
      <c r="F188" s="206"/>
      <c r="G188" s="206"/>
    </row>
    <row r="189" spans="1:7" x14ac:dyDescent="0.25">
      <c r="A189" s="196"/>
      <c r="B189" s="207"/>
      <c r="C189" s="213"/>
      <c r="D189" s="225"/>
      <c r="E189" s="209"/>
      <c r="F189" s="206"/>
      <c r="G189" s="206"/>
    </row>
    <row r="190" spans="1:7" x14ac:dyDescent="0.25">
      <c r="A190" s="196"/>
      <c r="B190" s="207"/>
      <c r="C190" s="213"/>
      <c r="D190" s="225"/>
      <c r="E190" s="209"/>
      <c r="F190" s="206"/>
      <c r="G190" s="206"/>
    </row>
    <row r="191" spans="1:7" x14ac:dyDescent="0.25">
      <c r="A191" s="196"/>
      <c r="B191" s="207"/>
      <c r="C191" s="213"/>
      <c r="D191" s="225"/>
      <c r="E191" s="209"/>
      <c r="F191" s="206"/>
      <c r="G191" s="206"/>
    </row>
    <row r="192" spans="1:7" x14ac:dyDescent="0.25">
      <c r="A192" s="196"/>
      <c r="B192" s="207"/>
      <c r="C192" s="213"/>
      <c r="D192" s="225"/>
      <c r="E192" s="209"/>
      <c r="F192" s="206"/>
      <c r="G192" s="206"/>
    </row>
    <row r="193" spans="1:7" x14ac:dyDescent="0.25">
      <c r="A193" s="196"/>
      <c r="B193" s="207"/>
      <c r="C193" s="213"/>
      <c r="D193" s="225"/>
      <c r="E193" s="207"/>
      <c r="F193" s="206"/>
      <c r="G193" s="206"/>
    </row>
    <row r="194" spans="1:7" x14ac:dyDescent="0.25">
      <c r="A194" s="196"/>
      <c r="B194" s="207"/>
      <c r="C194" s="213"/>
      <c r="D194" s="225"/>
      <c r="E194" s="207"/>
      <c r="F194" s="206"/>
      <c r="G194" s="206"/>
    </row>
    <row r="195" spans="1:7" x14ac:dyDescent="0.25">
      <c r="A195" s="196"/>
      <c r="B195" s="207"/>
      <c r="C195" s="213"/>
      <c r="D195" s="225"/>
      <c r="E195" s="207"/>
      <c r="F195" s="206"/>
      <c r="G195" s="206"/>
    </row>
    <row r="196" spans="1:7" x14ac:dyDescent="0.25">
      <c r="A196" s="196"/>
      <c r="B196" s="207"/>
      <c r="C196" s="213"/>
      <c r="D196" s="225"/>
      <c r="E196" s="207"/>
      <c r="F196" s="206"/>
      <c r="G196" s="206"/>
    </row>
    <row r="197" spans="1:7" x14ac:dyDescent="0.25">
      <c r="A197" s="196"/>
      <c r="B197" s="207"/>
      <c r="C197" s="213"/>
      <c r="D197" s="225"/>
      <c r="E197" s="207"/>
      <c r="F197" s="206"/>
      <c r="G197" s="206"/>
    </row>
    <row r="198" spans="1:7" x14ac:dyDescent="0.25">
      <c r="A198" s="196"/>
      <c r="B198" s="207"/>
      <c r="C198" s="213"/>
      <c r="D198" s="225"/>
      <c r="E198" s="207"/>
      <c r="F198" s="206"/>
      <c r="G198" s="206"/>
    </row>
    <row r="199" spans="1:7" x14ac:dyDescent="0.25">
      <c r="A199" s="196"/>
      <c r="B199" s="207"/>
      <c r="C199" s="213"/>
      <c r="D199" s="225"/>
      <c r="E199" s="196"/>
      <c r="F199" s="206"/>
      <c r="G199" s="206"/>
    </row>
    <row r="200" spans="1:7" x14ac:dyDescent="0.25">
      <c r="A200" s="196"/>
      <c r="B200" s="207"/>
      <c r="C200" s="213"/>
      <c r="D200" s="225"/>
      <c r="E200" s="226"/>
      <c r="F200" s="206"/>
      <c r="G200" s="206"/>
    </row>
    <row r="201" spans="1:7" x14ac:dyDescent="0.25">
      <c r="A201" s="196"/>
      <c r="B201" s="207"/>
      <c r="C201" s="213"/>
      <c r="D201" s="225"/>
      <c r="E201" s="226"/>
      <c r="F201" s="206"/>
      <c r="G201" s="206"/>
    </row>
    <row r="202" spans="1:7" x14ac:dyDescent="0.25">
      <c r="A202" s="196"/>
      <c r="B202" s="207"/>
      <c r="C202" s="213"/>
      <c r="D202" s="225"/>
      <c r="E202" s="226"/>
      <c r="F202" s="206"/>
      <c r="G202" s="206"/>
    </row>
    <row r="203" spans="1:7" x14ac:dyDescent="0.25">
      <c r="A203" s="196"/>
      <c r="B203" s="207"/>
      <c r="C203" s="213"/>
      <c r="D203" s="225"/>
      <c r="E203" s="226"/>
      <c r="F203" s="206"/>
      <c r="G203" s="206"/>
    </row>
    <row r="204" spans="1:7" x14ac:dyDescent="0.25">
      <c r="A204" s="196"/>
      <c r="B204" s="207"/>
      <c r="C204" s="213"/>
      <c r="D204" s="225"/>
      <c r="E204" s="226"/>
      <c r="F204" s="206"/>
      <c r="G204" s="206"/>
    </row>
    <row r="205" spans="1:7" x14ac:dyDescent="0.25">
      <c r="A205" s="196"/>
      <c r="B205" s="207"/>
      <c r="C205" s="213"/>
      <c r="D205" s="225"/>
      <c r="E205" s="226"/>
      <c r="F205" s="206"/>
      <c r="G205" s="206"/>
    </row>
    <row r="206" spans="1:7" x14ac:dyDescent="0.25">
      <c r="A206" s="196"/>
      <c r="B206" s="207"/>
      <c r="C206" s="213"/>
      <c r="D206" s="225"/>
      <c r="E206" s="226"/>
      <c r="F206" s="206"/>
      <c r="G206" s="206"/>
    </row>
    <row r="207" spans="1:7" x14ac:dyDescent="0.25">
      <c r="A207" s="196"/>
      <c r="B207" s="207"/>
      <c r="C207" s="213"/>
      <c r="D207" s="225"/>
      <c r="E207" s="226"/>
      <c r="F207" s="206"/>
      <c r="G207" s="206"/>
    </row>
    <row r="208" spans="1:7" x14ac:dyDescent="0.25">
      <c r="A208" s="196"/>
      <c r="B208" s="227"/>
      <c r="C208" s="228"/>
      <c r="D208" s="229"/>
      <c r="E208" s="226"/>
      <c r="F208" s="230"/>
      <c r="G208" s="230"/>
    </row>
    <row r="209" spans="1:7" x14ac:dyDescent="0.25">
      <c r="A209" s="205"/>
      <c r="B209" s="205"/>
      <c r="C209" s="205"/>
      <c r="D209" s="205"/>
      <c r="E209" s="205"/>
      <c r="F209" s="205"/>
      <c r="G209" s="205"/>
    </row>
    <row r="210" spans="1:7" x14ac:dyDescent="0.25">
      <c r="A210" s="196"/>
      <c r="B210" s="196"/>
      <c r="C210" s="215"/>
      <c r="D210" s="196"/>
      <c r="E210" s="196"/>
      <c r="F210" s="210"/>
      <c r="G210" s="210"/>
    </row>
    <row r="211" spans="1:7" x14ac:dyDescent="0.25">
      <c r="A211" s="196"/>
      <c r="B211" s="196"/>
      <c r="C211" s="196"/>
      <c r="D211" s="196"/>
      <c r="E211" s="196"/>
      <c r="F211" s="210"/>
      <c r="G211" s="210"/>
    </row>
    <row r="212" spans="1:7" x14ac:dyDescent="0.25">
      <c r="A212" s="196"/>
      <c r="B212" s="207"/>
      <c r="C212" s="196"/>
      <c r="D212" s="196"/>
      <c r="E212" s="196"/>
      <c r="F212" s="210"/>
      <c r="G212" s="210"/>
    </row>
    <row r="213" spans="1:7" x14ac:dyDescent="0.25">
      <c r="A213" s="196"/>
      <c r="B213" s="196"/>
      <c r="C213" s="213"/>
      <c r="D213" s="225"/>
      <c r="E213" s="196"/>
      <c r="F213" s="206"/>
      <c r="G213" s="206"/>
    </row>
    <row r="214" spans="1:7" x14ac:dyDescent="0.25">
      <c r="A214" s="196"/>
      <c r="B214" s="196"/>
      <c r="C214" s="213"/>
      <c r="D214" s="225"/>
      <c r="E214" s="196"/>
      <c r="F214" s="206"/>
      <c r="G214" s="206"/>
    </row>
    <row r="215" spans="1:7" x14ac:dyDescent="0.25">
      <c r="A215" s="196"/>
      <c r="B215" s="196"/>
      <c r="C215" s="213"/>
      <c r="D215" s="225"/>
      <c r="E215" s="196"/>
      <c r="F215" s="206"/>
      <c r="G215" s="206"/>
    </row>
    <row r="216" spans="1:7" x14ac:dyDescent="0.25">
      <c r="A216" s="196"/>
      <c r="B216" s="196"/>
      <c r="C216" s="213"/>
      <c r="D216" s="225"/>
      <c r="E216" s="196"/>
      <c r="F216" s="206"/>
      <c r="G216" s="206"/>
    </row>
    <row r="217" spans="1:7" x14ac:dyDescent="0.25">
      <c r="A217" s="196"/>
      <c r="B217" s="196"/>
      <c r="C217" s="213"/>
      <c r="D217" s="225"/>
      <c r="E217" s="196"/>
      <c r="F217" s="206"/>
      <c r="G217" s="206"/>
    </row>
    <row r="218" spans="1:7" x14ac:dyDescent="0.25">
      <c r="A218" s="196"/>
      <c r="B218" s="196"/>
      <c r="C218" s="213"/>
      <c r="D218" s="225"/>
      <c r="E218" s="196"/>
      <c r="F218" s="206"/>
      <c r="G218" s="206"/>
    </row>
    <row r="219" spans="1:7" x14ac:dyDescent="0.25">
      <c r="A219" s="196"/>
      <c r="B219" s="196"/>
      <c r="C219" s="213"/>
      <c r="D219" s="225"/>
      <c r="E219" s="196"/>
      <c r="F219" s="206"/>
      <c r="G219" s="206"/>
    </row>
    <row r="220" spans="1:7" x14ac:dyDescent="0.25">
      <c r="A220" s="196"/>
      <c r="B220" s="196"/>
      <c r="C220" s="213"/>
      <c r="D220" s="225"/>
      <c r="E220" s="196"/>
      <c r="F220" s="206"/>
      <c r="G220" s="206"/>
    </row>
    <row r="221" spans="1:7" x14ac:dyDescent="0.25">
      <c r="A221" s="196"/>
      <c r="B221" s="227"/>
      <c r="C221" s="213"/>
      <c r="D221" s="225"/>
      <c r="E221" s="196"/>
      <c r="F221" s="206"/>
      <c r="G221" s="206"/>
    </row>
    <row r="222" spans="1:7" x14ac:dyDescent="0.25">
      <c r="A222" s="196"/>
      <c r="B222" s="212"/>
      <c r="C222" s="213"/>
      <c r="D222" s="225"/>
      <c r="E222" s="196"/>
      <c r="F222" s="206"/>
      <c r="G222" s="206"/>
    </row>
    <row r="223" spans="1:7" x14ac:dyDescent="0.25">
      <c r="A223" s="196"/>
      <c r="B223" s="212"/>
      <c r="C223" s="213"/>
      <c r="D223" s="225"/>
      <c r="E223" s="196"/>
      <c r="F223" s="206"/>
      <c r="G223" s="206"/>
    </row>
    <row r="224" spans="1:7" x14ac:dyDescent="0.25">
      <c r="A224" s="196"/>
      <c r="B224" s="212"/>
      <c r="C224" s="213"/>
      <c r="D224" s="225"/>
      <c r="E224" s="196"/>
      <c r="F224" s="206"/>
      <c r="G224" s="206"/>
    </row>
    <row r="225" spans="1:7" x14ac:dyDescent="0.25">
      <c r="A225" s="196"/>
      <c r="B225" s="212"/>
      <c r="C225" s="213"/>
      <c r="D225" s="225"/>
      <c r="E225" s="196"/>
      <c r="F225" s="206"/>
      <c r="G225" s="206"/>
    </row>
    <row r="226" spans="1:7" x14ac:dyDescent="0.25">
      <c r="A226" s="196"/>
      <c r="B226" s="212"/>
      <c r="C226" s="213"/>
      <c r="D226" s="225"/>
      <c r="E226" s="196"/>
      <c r="F226" s="206"/>
      <c r="G226" s="206"/>
    </row>
    <row r="227" spans="1:7" x14ac:dyDescent="0.25">
      <c r="A227" s="196"/>
      <c r="B227" s="212"/>
      <c r="C227" s="213"/>
      <c r="D227" s="225"/>
      <c r="E227" s="196"/>
      <c r="F227" s="206"/>
      <c r="G227" s="206"/>
    </row>
    <row r="228" spans="1:7" x14ac:dyDescent="0.25">
      <c r="A228" s="196"/>
      <c r="B228" s="212"/>
      <c r="C228" s="196"/>
      <c r="D228" s="196"/>
      <c r="E228" s="196"/>
      <c r="F228" s="206"/>
      <c r="G228" s="206"/>
    </row>
    <row r="229" spans="1:7" x14ac:dyDescent="0.25">
      <c r="A229" s="196"/>
      <c r="B229" s="212"/>
      <c r="C229" s="196"/>
      <c r="D229" s="196"/>
      <c r="E229" s="196"/>
      <c r="F229" s="206"/>
      <c r="G229" s="206"/>
    </row>
    <row r="230" spans="1:7" x14ac:dyDescent="0.25">
      <c r="A230" s="196"/>
      <c r="B230" s="212"/>
      <c r="C230" s="196"/>
      <c r="D230" s="196"/>
      <c r="E230" s="196"/>
      <c r="F230" s="206"/>
      <c r="G230" s="206"/>
    </row>
    <row r="231" spans="1:7" x14ac:dyDescent="0.25">
      <c r="A231" s="205"/>
      <c r="B231" s="205"/>
      <c r="C231" s="205"/>
      <c r="D231" s="205"/>
      <c r="E231" s="205"/>
      <c r="F231" s="205"/>
      <c r="G231" s="205"/>
    </row>
    <row r="232" spans="1:7" x14ac:dyDescent="0.25">
      <c r="A232" s="196"/>
      <c r="B232" s="196"/>
      <c r="C232" s="215"/>
      <c r="D232" s="196"/>
      <c r="E232" s="196"/>
      <c r="F232" s="210"/>
      <c r="G232" s="210"/>
    </row>
    <row r="233" spans="1:7" x14ac:dyDescent="0.25">
      <c r="A233" s="196"/>
      <c r="B233" s="196"/>
      <c r="C233" s="196"/>
      <c r="D233" s="196"/>
      <c r="E233" s="196"/>
      <c r="F233" s="210"/>
      <c r="G233" s="210"/>
    </row>
    <row r="234" spans="1:7" x14ac:dyDescent="0.25">
      <c r="A234" s="196"/>
      <c r="B234" s="207"/>
      <c r="C234" s="196"/>
      <c r="D234" s="196"/>
      <c r="E234" s="196"/>
      <c r="F234" s="210"/>
      <c r="G234" s="210"/>
    </row>
    <row r="235" spans="1:7" x14ac:dyDescent="0.25">
      <c r="A235" s="196"/>
      <c r="B235" s="196"/>
      <c r="C235" s="213"/>
      <c r="D235" s="225"/>
      <c r="E235" s="196"/>
      <c r="F235" s="206"/>
      <c r="G235" s="206"/>
    </row>
    <row r="236" spans="1:7" x14ac:dyDescent="0.25">
      <c r="A236" s="196"/>
      <c r="B236" s="196"/>
      <c r="C236" s="213"/>
      <c r="D236" s="225"/>
      <c r="E236" s="196"/>
      <c r="F236" s="206"/>
      <c r="G236" s="206"/>
    </row>
    <row r="237" spans="1:7" x14ac:dyDescent="0.25">
      <c r="A237" s="196"/>
      <c r="B237" s="196"/>
      <c r="C237" s="213"/>
      <c r="D237" s="225"/>
      <c r="E237" s="196"/>
      <c r="F237" s="206"/>
      <c r="G237" s="206"/>
    </row>
    <row r="238" spans="1:7" x14ac:dyDescent="0.25">
      <c r="A238" s="196"/>
      <c r="B238" s="196"/>
      <c r="C238" s="213"/>
      <c r="D238" s="225"/>
      <c r="E238" s="196"/>
      <c r="F238" s="206"/>
      <c r="G238" s="206"/>
    </row>
    <row r="239" spans="1:7" x14ac:dyDescent="0.25">
      <c r="A239" s="196"/>
      <c r="B239" s="196"/>
      <c r="C239" s="213"/>
      <c r="D239" s="225"/>
      <c r="E239" s="196"/>
      <c r="F239" s="206"/>
      <c r="G239" s="206"/>
    </row>
    <row r="240" spans="1:7" x14ac:dyDescent="0.25">
      <c r="A240" s="196"/>
      <c r="B240" s="196"/>
      <c r="C240" s="213"/>
      <c r="D240" s="225"/>
      <c r="E240" s="196"/>
      <c r="F240" s="206"/>
      <c r="G240" s="206"/>
    </row>
    <row r="241" spans="1:7" x14ac:dyDescent="0.25">
      <c r="A241" s="196"/>
      <c r="B241" s="196"/>
      <c r="C241" s="213"/>
      <c r="D241" s="225"/>
      <c r="E241" s="196"/>
      <c r="F241" s="206"/>
      <c r="G241" s="206"/>
    </row>
    <row r="242" spans="1:7" x14ac:dyDescent="0.25">
      <c r="A242" s="196"/>
      <c r="B242" s="196"/>
      <c r="C242" s="213"/>
      <c r="D242" s="225"/>
      <c r="E242" s="196"/>
      <c r="F242" s="206"/>
      <c r="G242" s="206"/>
    </row>
    <row r="243" spans="1:7" x14ac:dyDescent="0.25">
      <c r="A243" s="196"/>
      <c r="B243" s="227"/>
      <c r="C243" s="213"/>
      <c r="D243" s="225"/>
      <c r="E243" s="196"/>
      <c r="F243" s="206"/>
      <c r="G243" s="206"/>
    </row>
    <row r="244" spans="1:7" x14ac:dyDescent="0.25">
      <c r="A244" s="196"/>
      <c r="B244" s="212"/>
      <c r="C244" s="213"/>
      <c r="D244" s="225"/>
      <c r="E244" s="196"/>
      <c r="F244" s="206"/>
      <c r="G244" s="206"/>
    </row>
    <row r="245" spans="1:7" x14ac:dyDescent="0.25">
      <c r="A245" s="196"/>
      <c r="B245" s="212"/>
      <c r="C245" s="213"/>
      <c r="D245" s="225"/>
      <c r="E245" s="196"/>
      <c r="F245" s="206"/>
      <c r="G245" s="206"/>
    </row>
    <row r="246" spans="1:7" x14ac:dyDescent="0.25">
      <c r="A246" s="196"/>
      <c r="B246" s="212"/>
      <c r="C246" s="213"/>
      <c r="D246" s="225"/>
      <c r="E246" s="196"/>
      <c r="F246" s="206"/>
      <c r="G246" s="206"/>
    </row>
    <row r="247" spans="1:7" x14ac:dyDescent="0.25">
      <c r="A247" s="196"/>
      <c r="B247" s="212"/>
      <c r="C247" s="213"/>
      <c r="D247" s="225"/>
      <c r="E247" s="196"/>
      <c r="F247" s="206"/>
      <c r="G247" s="206"/>
    </row>
    <row r="248" spans="1:7" x14ac:dyDescent="0.25">
      <c r="A248" s="196"/>
      <c r="B248" s="212"/>
      <c r="C248" s="213"/>
      <c r="D248" s="225"/>
      <c r="E248" s="196"/>
      <c r="F248" s="206"/>
      <c r="G248" s="206"/>
    </row>
    <row r="249" spans="1:7" x14ac:dyDescent="0.25">
      <c r="A249" s="196"/>
      <c r="B249" s="212"/>
      <c r="C249" s="213"/>
      <c r="D249" s="225"/>
      <c r="E249" s="196"/>
      <c r="F249" s="206"/>
      <c r="G249" s="206"/>
    </row>
    <row r="250" spans="1:7" x14ac:dyDescent="0.25">
      <c r="A250" s="196"/>
      <c r="B250" s="212"/>
      <c r="C250" s="196"/>
      <c r="D250" s="196"/>
      <c r="E250" s="196"/>
      <c r="F250" s="231"/>
      <c r="G250" s="231"/>
    </row>
    <row r="251" spans="1:7" x14ac:dyDescent="0.25">
      <c r="A251" s="196"/>
      <c r="B251" s="212"/>
      <c r="C251" s="196"/>
      <c r="D251" s="196"/>
      <c r="E251" s="196"/>
      <c r="F251" s="231"/>
      <c r="G251" s="231"/>
    </row>
    <row r="252" spans="1:7" x14ac:dyDescent="0.25">
      <c r="A252" s="196"/>
      <c r="B252" s="212"/>
      <c r="C252" s="196"/>
      <c r="D252" s="196"/>
      <c r="E252" s="196"/>
      <c r="F252" s="231"/>
      <c r="G252" s="231"/>
    </row>
    <row r="253" spans="1:7" x14ac:dyDescent="0.25">
      <c r="A253" s="205"/>
      <c r="B253" s="205"/>
      <c r="C253" s="205"/>
      <c r="D253" s="205"/>
      <c r="E253" s="205"/>
      <c r="F253" s="205"/>
      <c r="G253" s="205"/>
    </row>
    <row r="254" spans="1:7" x14ac:dyDescent="0.25">
      <c r="A254" s="196"/>
      <c r="B254" s="196"/>
      <c r="C254" s="215"/>
      <c r="D254" s="196"/>
      <c r="E254" s="226"/>
      <c r="F254" s="226"/>
      <c r="G254" s="226"/>
    </row>
    <row r="255" spans="1:7" x14ac:dyDescent="0.25">
      <c r="A255" s="196"/>
      <c r="B255" s="196"/>
      <c r="C255" s="215"/>
      <c r="D255" s="196"/>
      <c r="E255" s="226"/>
      <c r="F255" s="226"/>
      <c r="G255" s="190"/>
    </row>
    <row r="256" spans="1:7" x14ac:dyDescent="0.25">
      <c r="A256" s="196"/>
      <c r="B256" s="196"/>
      <c r="C256" s="215"/>
      <c r="D256" s="196"/>
      <c r="E256" s="226"/>
      <c r="F256" s="226"/>
      <c r="G256" s="190"/>
    </row>
    <row r="257" spans="1:7" x14ac:dyDescent="0.25">
      <c r="A257" s="196"/>
      <c r="B257" s="207"/>
      <c r="C257" s="215"/>
      <c r="D257" s="209"/>
      <c r="E257" s="209"/>
      <c r="F257" s="235"/>
      <c r="G257" s="235"/>
    </row>
    <row r="258" spans="1:7" x14ac:dyDescent="0.25">
      <c r="A258" s="196"/>
      <c r="B258" s="196"/>
      <c r="C258" s="215"/>
      <c r="D258" s="196"/>
      <c r="E258" s="226"/>
      <c r="F258" s="226"/>
      <c r="G258" s="190"/>
    </row>
    <row r="259" spans="1:7" x14ac:dyDescent="0.25">
      <c r="A259" s="196"/>
      <c r="B259" s="212"/>
      <c r="C259" s="215"/>
      <c r="D259" s="196"/>
      <c r="E259" s="226"/>
      <c r="F259" s="226"/>
      <c r="G259" s="190"/>
    </row>
    <row r="260" spans="1:7" x14ac:dyDescent="0.25">
      <c r="A260" s="196"/>
      <c r="B260" s="212"/>
      <c r="C260" s="232"/>
      <c r="D260" s="196"/>
      <c r="E260" s="226"/>
      <c r="F260" s="226"/>
      <c r="G260" s="190"/>
    </row>
    <row r="261" spans="1:7" x14ac:dyDescent="0.25">
      <c r="A261" s="196"/>
      <c r="B261" s="212"/>
      <c r="C261" s="215"/>
      <c r="D261" s="196"/>
      <c r="E261" s="226"/>
      <c r="F261" s="226"/>
      <c r="G261" s="190"/>
    </row>
    <row r="262" spans="1:7" x14ac:dyDescent="0.25">
      <c r="A262" s="196"/>
      <c r="B262" s="212"/>
      <c r="C262" s="215"/>
      <c r="D262" s="196"/>
      <c r="E262" s="226"/>
      <c r="F262" s="226"/>
      <c r="G262" s="190"/>
    </row>
    <row r="263" spans="1:7" x14ac:dyDescent="0.25">
      <c r="A263" s="196"/>
      <c r="B263" s="212"/>
      <c r="C263" s="215"/>
      <c r="D263" s="196"/>
      <c r="E263" s="226"/>
      <c r="F263" s="226"/>
      <c r="G263" s="190"/>
    </row>
    <row r="264" spans="1:7" x14ac:dyDescent="0.25">
      <c r="A264" s="196"/>
      <c r="B264" s="212"/>
      <c r="C264" s="215"/>
      <c r="D264" s="196"/>
      <c r="E264" s="226"/>
      <c r="F264" s="226"/>
      <c r="G264" s="190"/>
    </row>
    <row r="265" spans="1:7" x14ac:dyDescent="0.25">
      <c r="A265" s="196"/>
      <c r="B265" s="212"/>
      <c r="C265" s="215"/>
      <c r="D265" s="196"/>
      <c r="E265" s="226"/>
      <c r="F265" s="226"/>
      <c r="G265" s="190"/>
    </row>
    <row r="266" spans="1:7" x14ac:dyDescent="0.25">
      <c r="A266" s="196"/>
      <c r="B266" s="212"/>
      <c r="C266" s="215"/>
      <c r="D266" s="196"/>
      <c r="E266" s="226"/>
      <c r="F266" s="226"/>
      <c r="G266" s="190"/>
    </row>
    <row r="267" spans="1:7" x14ac:dyDescent="0.25">
      <c r="A267" s="196"/>
      <c r="B267" s="212"/>
      <c r="C267" s="215"/>
      <c r="D267" s="196"/>
      <c r="E267" s="226"/>
      <c r="F267" s="226"/>
      <c r="G267" s="190"/>
    </row>
    <row r="268" spans="1:7" x14ac:dyDescent="0.25">
      <c r="A268" s="196"/>
      <c r="B268" s="212"/>
      <c r="C268" s="215"/>
      <c r="D268" s="196"/>
      <c r="E268" s="226"/>
      <c r="F268" s="226"/>
      <c r="G268" s="190"/>
    </row>
    <row r="269" spans="1:7" x14ac:dyDescent="0.25">
      <c r="A269" s="196"/>
      <c r="B269" s="212"/>
      <c r="C269" s="215"/>
      <c r="D269" s="196"/>
      <c r="E269" s="226"/>
      <c r="F269" s="226"/>
      <c r="G269" s="190"/>
    </row>
    <row r="270" spans="1:7" x14ac:dyDescent="0.25">
      <c r="A270" s="205"/>
      <c r="B270" s="205"/>
      <c r="C270" s="205"/>
      <c r="D270" s="205"/>
      <c r="E270" s="205"/>
      <c r="F270" s="205"/>
      <c r="G270" s="205"/>
    </row>
    <row r="271" spans="1:7" x14ac:dyDescent="0.25">
      <c r="A271" s="196"/>
      <c r="B271" s="196"/>
      <c r="C271" s="215"/>
      <c r="D271" s="196"/>
      <c r="E271" s="190"/>
      <c r="F271" s="190"/>
      <c r="G271" s="190"/>
    </row>
    <row r="272" spans="1:7" x14ac:dyDescent="0.25">
      <c r="A272" s="196"/>
      <c r="B272" s="196"/>
      <c r="C272" s="215"/>
      <c r="D272" s="196"/>
      <c r="E272" s="190"/>
      <c r="F272" s="190"/>
      <c r="G272" s="190"/>
    </row>
    <row r="273" spans="1:7" x14ac:dyDescent="0.25">
      <c r="A273" s="196"/>
      <c r="B273" s="196"/>
      <c r="C273" s="215"/>
      <c r="D273" s="196"/>
      <c r="E273" s="190"/>
      <c r="F273" s="190"/>
      <c r="G273" s="190"/>
    </row>
    <row r="274" spans="1:7" x14ac:dyDescent="0.25">
      <c r="A274" s="196"/>
      <c r="B274" s="196"/>
      <c r="C274" s="215"/>
      <c r="D274" s="196"/>
      <c r="E274" s="190"/>
      <c r="F274" s="190"/>
      <c r="G274" s="190"/>
    </row>
    <row r="275" spans="1:7" x14ac:dyDescent="0.25">
      <c r="A275" s="196"/>
      <c r="B275" s="196"/>
      <c r="C275" s="215"/>
      <c r="D275" s="196"/>
      <c r="E275" s="190"/>
      <c r="F275" s="190"/>
      <c r="G275" s="190"/>
    </row>
    <row r="276" spans="1:7" x14ac:dyDescent="0.25">
      <c r="A276" s="196"/>
      <c r="B276" s="196"/>
      <c r="C276" s="215"/>
      <c r="D276" s="196"/>
      <c r="E276" s="190"/>
      <c r="F276" s="190"/>
      <c r="G276" s="190"/>
    </row>
    <row r="277" spans="1:7" x14ac:dyDescent="0.25">
      <c r="A277" s="205"/>
      <c r="B277" s="205"/>
      <c r="C277" s="205"/>
      <c r="D277" s="205"/>
      <c r="E277" s="205"/>
      <c r="F277" s="205"/>
      <c r="G277" s="205"/>
    </row>
    <row r="278" spans="1:7" x14ac:dyDescent="0.25">
      <c r="A278" s="196"/>
      <c r="B278" s="207"/>
      <c r="C278" s="196"/>
      <c r="D278" s="196"/>
      <c r="E278" s="214"/>
      <c r="F278" s="214"/>
      <c r="G278" s="214"/>
    </row>
    <row r="279" spans="1:7" x14ac:dyDescent="0.25">
      <c r="A279" s="196"/>
      <c r="B279" s="207"/>
      <c r="C279" s="196"/>
      <c r="D279" s="196"/>
      <c r="E279" s="214"/>
      <c r="F279" s="214"/>
      <c r="G279" s="214"/>
    </row>
    <row r="280" spans="1:7" x14ac:dyDescent="0.25">
      <c r="A280" s="196"/>
      <c r="B280" s="207"/>
      <c r="C280" s="196"/>
      <c r="D280" s="196"/>
      <c r="E280" s="214"/>
      <c r="F280" s="214"/>
      <c r="G280" s="214"/>
    </row>
    <row r="281" spans="1:7" x14ac:dyDescent="0.25">
      <c r="A281" s="196"/>
      <c r="B281" s="207"/>
      <c r="C281" s="196"/>
      <c r="D281" s="196"/>
      <c r="E281" s="214"/>
      <c r="F281" s="214"/>
      <c r="G281" s="214"/>
    </row>
    <row r="282" spans="1:7" x14ac:dyDescent="0.25">
      <c r="A282" s="196"/>
      <c r="B282" s="207"/>
      <c r="C282" s="196"/>
      <c r="D282" s="196"/>
      <c r="E282" s="214"/>
      <c r="F282" s="214"/>
      <c r="G282" s="214"/>
    </row>
    <row r="283" spans="1:7" x14ac:dyDescent="0.25">
      <c r="A283" s="196"/>
      <c r="B283" s="207"/>
      <c r="C283" s="196"/>
      <c r="D283" s="196"/>
      <c r="E283" s="214"/>
      <c r="F283" s="214"/>
      <c r="G283" s="214"/>
    </row>
    <row r="284" spans="1:7" x14ac:dyDescent="0.25">
      <c r="A284" s="196"/>
      <c r="B284" s="207"/>
      <c r="C284" s="196"/>
      <c r="D284" s="196"/>
      <c r="E284" s="214"/>
      <c r="F284" s="214"/>
      <c r="G284" s="214"/>
    </row>
    <row r="285" spans="1:7" x14ac:dyDescent="0.25">
      <c r="A285" s="196"/>
      <c r="B285" s="207"/>
      <c r="C285" s="196"/>
      <c r="D285" s="196"/>
      <c r="E285" s="214"/>
      <c r="F285" s="214"/>
      <c r="G285" s="214"/>
    </row>
    <row r="286" spans="1:7" x14ac:dyDescent="0.25">
      <c r="A286" s="196"/>
      <c r="B286" s="207"/>
      <c r="C286" s="196"/>
      <c r="D286" s="196"/>
      <c r="E286" s="214"/>
      <c r="F286" s="214"/>
      <c r="G286" s="214"/>
    </row>
    <row r="287" spans="1:7" x14ac:dyDescent="0.25">
      <c r="A287" s="196"/>
      <c r="B287" s="207"/>
      <c r="C287" s="196"/>
      <c r="D287" s="196"/>
      <c r="E287" s="214"/>
      <c r="F287" s="214"/>
      <c r="G287" s="214"/>
    </row>
    <row r="288" spans="1:7" x14ac:dyDescent="0.25">
      <c r="A288" s="196"/>
      <c r="B288" s="207"/>
      <c r="C288" s="196"/>
      <c r="D288" s="196"/>
      <c r="E288" s="214"/>
      <c r="F288" s="214"/>
      <c r="G288" s="214"/>
    </row>
    <row r="289" spans="1:7" x14ac:dyDescent="0.25">
      <c r="A289" s="196"/>
      <c r="B289" s="207"/>
      <c r="C289" s="196"/>
      <c r="D289" s="196"/>
      <c r="E289" s="214"/>
      <c r="F289" s="214"/>
      <c r="G289" s="214"/>
    </row>
    <row r="290" spans="1:7" x14ac:dyDescent="0.25">
      <c r="A290" s="196"/>
      <c r="B290" s="207"/>
      <c r="C290" s="196"/>
      <c r="D290" s="196"/>
      <c r="E290" s="214"/>
      <c r="F290" s="214"/>
      <c r="G290" s="214"/>
    </row>
    <row r="291" spans="1:7" x14ac:dyDescent="0.25">
      <c r="A291" s="196"/>
      <c r="B291" s="207"/>
      <c r="C291" s="196"/>
      <c r="D291" s="196"/>
      <c r="E291" s="214"/>
      <c r="F291" s="214"/>
      <c r="G291" s="214"/>
    </row>
    <row r="292" spans="1:7" x14ac:dyDescent="0.25">
      <c r="A292" s="196"/>
      <c r="B292" s="207"/>
      <c r="C292" s="196"/>
      <c r="D292" s="196"/>
      <c r="E292" s="214"/>
      <c r="F292" s="214"/>
      <c r="G292" s="214"/>
    </row>
    <row r="293" spans="1:7" x14ac:dyDescent="0.25">
      <c r="A293" s="196"/>
      <c r="B293" s="207"/>
      <c r="C293" s="196"/>
      <c r="D293" s="196"/>
      <c r="E293" s="214"/>
      <c r="F293" s="214"/>
      <c r="G293" s="214"/>
    </row>
    <row r="294" spans="1:7" x14ac:dyDescent="0.25">
      <c r="A294" s="196"/>
      <c r="B294" s="207"/>
      <c r="C294" s="196"/>
      <c r="D294" s="196"/>
      <c r="E294" s="214"/>
      <c r="F294" s="214"/>
      <c r="G294" s="214"/>
    </row>
    <row r="295" spans="1:7" x14ac:dyDescent="0.25">
      <c r="A295" s="196"/>
      <c r="B295" s="207"/>
      <c r="C295" s="196"/>
      <c r="D295" s="196"/>
      <c r="E295" s="214"/>
      <c r="F295" s="214"/>
      <c r="G295" s="214"/>
    </row>
    <row r="296" spans="1:7" x14ac:dyDescent="0.25">
      <c r="A296" s="196"/>
      <c r="B296" s="207"/>
      <c r="C296" s="196"/>
      <c r="D296" s="196"/>
      <c r="E296" s="214"/>
      <c r="F296" s="214"/>
      <c r="G296" s="214"/>
    </row>
    <row r="297" spans="1:7" x14ac:dyDescent="0.25">
      <c r="A297" s="196"/>
      <c r="B297" s="207"/>
      <c r="C297" s="196"/>
      <c r="D297" s="196"/>
      <c r="E297" s="214"/>
      <c r="F297" s="214"/>
      <c r="G297" s="214"/>
    </row>
    <row r="298" spans="1:7" x14ac:dyDescent="0.25">
      <c r="A298" s="196"/>
      <c r="B298" s="207"/>
      <c r="C298" s="196"/>
      <c r="D298" s="196"/>
      <c r="E298" s="214"/>
      <c r="F298" s="214"/>
      <c r="G298" s="214"/>
    </row>
    <row r="299" spans="1:7" x14ac:dyDescent="0.25">
      <c r="A299" s="196"/>
      <c r="B299" s="207"/>
      <c r="C299" s="196"/>
      <c r="D299" s="196"/>
      <c r="E299" s="214"/>
      <c r="F299" s="214"/>
      <c r="G299" s="214"/>
    </row>
    <row r="300" spans="1:7" x14ac:dyDescent="0.25">
      <c r="A300" s="205"/>
      <c r="B300" s="205"/>
      <c r="C300" s="205"/>
      <c r="D300" s="205"/>
      <c r="E300" s="205"/>
      <c r="F300" s="205"/>
      <c r="G300" s="205"/>
    </row>
    <row r="301" spans="1:7" x14ac:dyDescent="0.25">
      <c r="A301" s="196"/>
      <c r="B301" s="207"/>
      <c r="C301" s="196"/>
      <c r="D301" s="196"/>
      <c r="E301" s="214"/>
      <c r="F301" s="214"/>
      <c r="G301" s="214"/>
    </row>
    <row r="302" spans="1:7" x14ac:dyDescent="0.25">
      <c r="A302" s="196"/>
      <c r="B302" s="207"/>
      <c r="C302" s="196"/>
      <c r="D302" s="196"/>
      <c r="E302" s="214"/>
      <c r="F302" s="214"/>
      <c r="G302" s="214"/>
    </row>
    <row r="303" spans="1:7" x14ac:dyDescent="0.25">
      <c r="A303" s="196"/>
      <c r="B303" s="207"/>
      <c r="C303" s="196"/>
      <c r="D303" s="196"/>
      <c r="E303" s="214"/>
      <c r="F303" s="214"/>
      <c r="G303" s="214"/>
    </row>
    <row r="304" spans="1:7" x14ac:dyDescent="0.25">
      <c r="A304" s="196"/>
      <c r="B304" s="207"/>
      <c r="C304" s="196"/>
      <c r="D304" s="196"/>
      <c r="E304" s="214"/>
      <c r="F304" s="214"/>
      <c r="G304" s="214"/>
    </row>
    <row r="305" spans="1:7" x14ac:dyDescent="0.25">
      <c r="A305" s="196"/>
      <c r="B305" s="207"/>
      <c r="C305" s="196"/>
      <c r="D305" s="196"/>
      <c r="E305" s="214"/>
      <c r="F305" s="214"/>
      <c r="G305" s="214"/>
    </row>
    <row r="306" spans="1:7" x14ac:dyDescent="0.25">
      <c r="A306" s="196"/>
      <c r="B306" s="207"/>
      <c r="C306" s="196"/>
      <c r="D306" s="196"/>
      <c r="E306" s="214"/>
      <c r="F306" s="214"/>
      <c r="G306" s="214"/>
    </row>
    <row r="307" spans="1:7" x14ac:dyDescent="0.25">
      <c r="A307" s="196"/>
      <c r="B307" s="207"/>
      <c r="C307" s="196"/>
      <c r="D307" s="196"/>
      <c r="E307" s="214"/>
      <c r="F307" s="214"/>
      <c r="G307" s="214"/>
    </row>
    <row r="308" spans="1:7" x14ac:dyDescent="0.25">
      <c r="A308" s="196"/>
      <c r="B308" s="207"/>
      <c r="C308" s="196"/>
      <c r="D308" s="196"/>
      <c r="E308" s="214"/>
      <c r="F308" s="214"/>
      <c r="G308" s="214"/>
    </row>
    <row r="309" spans="1:7" x14ac:dyDescent="0.25">
      <c r="A309" s="196"/>
      <c r="B309" s="207"/>
      <c r="C309" s="196"/>
      <c r="D309" s="196"/>
      <c r="E309" s="214"/>
      <c r="F309" s="214"/>
      <c r="G309" s="214"/>
    </row>
    <row r="310" spans="1:7" x14ac:dyDescent="0.25">
      <c r="A310" s="196"/>
      <c r="B310" s="207"/>
      <c r="C310" s="196"/>
      <c r="D310" s="196"/>
      <c r="E310" s="214"/>
      <c r="F310" s="214"/>
      <c r="G310" s="214"/>
    </row>
    <row r="311" spans="1:7" x14ac:dyDescent="0.25">
      <c r="A311" s="196"/>
      <c r="B311" s="207"/>
      <c r="C311" s="196"/>
      <c r="D311" s="196"/>
      <c r="E311" s="214"/>
      <c r="F311" s="214"/>
      <c r="G311" s="214"/>
    </row>
    <row r="312" spans="1:7" x14ac:dyDescent="0.25">
      <c r="A312" s="196"/>
      <c r="B312" s="207"/>
      <c r="C312" s="196"/>
      <c r="D312" s="196"/>
      <c r="E312" s="214"/>
      <c r="F312" s="214"/>
      <c r="G312" s="214"/>
    </row>
    <row r="313" spans="1:7" x14ac:dyDescent="0.25">
      <c r="A313" s="196"/>
      <c r="B313" s="207"/>
      <c r="C313" s="196"/>
      <c r="D313" s="196"/>
      <c r="E313" s="214"/>
      <c r="F313" s="214"/>
      <c r="G313" s="214"/>
    </row>
    <row r="314" spans="1:7" x14ac:dyDescent="0.25">
      <c r="A314" s="205"/>
      <c r="B314" s="205"/>
      <c r="C314" s="205"/>
      <c r="D314" s="205"/>
      <c r="E314" s="205"/>
      <c r="F314" s="205"/>
      <c r="G314" s="205"/>
    </row>
    <row r="315" spans="1:7" x14ac:dyDescent="0.25">
      <c r="A315" s="196"/>
      <c r="B315" s="207"/>
      <c r="C315" s="196"/>
      <c r="D315" s="196"/>
      <c r="E315" s="214"/>
      <c r="F315" s="214"/>
      <c r="G315" s="214"/>
    </row>
    <row r="316" spans="1:7" x14ac:dyDescent="0.25">
      <c r="A316" s="196"/>
      <c r="B316" s="233"/>
      <c r="C316" s="196"/>
      <c r="D316" s="196"/>
      <c r="E316" s="214"/>
      <c r="F316" s="214"/>
      <c r="G316" s="214"/>
    </row>
    <row r="317" spans="1:7" x14ac:dyDescent="0.25">
      <c r="A317" s="196"/>
      <c r="B317" s="207"/>
      <c r="C317" s="196"/>
      <c r="D317" s="196"/>
      <c r="E317" s="214"/>
      <c r="F317" s="214"/>
      <c r="G317" s="214"/>
    </row>
    <row r="318" spans="1:7" x14ac:dyDescent="0.25">
      <c r="A318" s="196"/>
      <c r="B318" s="207"/>
      <c r="C318" s="196"/>
      <c r="D318" s="196"/>
      <c r="E318" s="214"/>
      <c r="F318" s="214"/>
      <c r="G318" s="214"/>
    </row>
    <row r="319" spans="1:7" x14ac:dyDescent="0.25">
      <c r="A319" s="196"/>
      <c r="B319" s="207"/>
      <c r="C319" s="196"/>
      <c r="D319" s="196"/>
      <c r="E319" s="214"/>
      <c r="F319" s="214"/>
      <c r="G319" s="214"/>
    </row>
    <row r="320" spans="1:7" x14ac:dyDescent="0.25">
      <c r="A320" s="196"/>
      <c r="B320" s="207"/>
      <c r="C320" s="196"/>
      <c r="D320" s="196"/>
      <c r="E320" s="214"/>
      <c r="F320" s="214"/>
      <c r="G320" s="214"/>
    </row>
    <row r="321" spans="1:7" x14ac:dyDescent="0.25">
      <c r="A321" s="196"/>
      <c r="B321" s="207"/>
      <c r="C321" s="196"/>
      <c r="D321" s="196"/>
      <c r="E321" s="214"/>
      <c r="F321" s="214"/>
      <c r="G321" s="214"/>
    </row>
    <row r="322" spans="1:7" x14ac:dyDescent="0.25">
      <c r="A322" s="196"/>
      <c r="B322" s="207"/>
      <c r="C322" s="196"/>
      <c r="D322" s="196"/>
      <c r="E322" s="214"/>
      <c r="F322" s="214"/>
      <c r="G322" s="214"/>
    </row>
    <row r="323" spans="1:7" x14ac:dyDescent="0.25">
      <c r="A323" s="196"/>
      <c r="B323" s="207"/>
      <c r="C323" s="196"/>
      <c r="D323" s="196"/>
      <c r="E323" s="214"/>
      <c r="F323" s="214"/>
      <c r="G323" s="214"/>
    </row>
    <row r="324" spans="1:7" x14ac:dyDescent="0.25">
      <c r="A324" s="205"/>
      <c r="B324" s="205"/>
      <c r="C324" s="205"/>
      <c r="D324" s="205"/>
      <c r="E324" s="205"/>
      <c r="F324" s="205"/>
      <c r="G324" s="205"/>
    </row>
    <row r="325" spans="1:7" x14ac:dyDescent="0.25">
      <c r="A325" s="196"/>
      <c r="B325" s="207"/>
      <c r="C325" s="196"/>
      <c r="D325" s="196"/>
      <c r="E325" s="214"/>
      <c r="F325" s="214"/>
      <c r="G325" s="214"/>
    </row>
    <row r="326" spans="1:7" x14ac:dyDescent="0.25">
      <c r="A326" s="196"/>
      <c r="B326" s="233"/>
      <c r="C326" s="196"/>
      <c r="D326" s="196"/>
      <c r="E326" s="214"/>
      <c r="F326" s="214"/>
      <c r="G326" s="214"/>
    </row>
    <row r="327" spans="1:7" x14ac:dyDescent="0.25">
      <c r="A327" s="196"/>
      <c r="B327" s="207"/>
      <c r="C327" s="196"/>
      <c r="D327" s="196"/>
      <c r="E327" s="214"/>
      <c r="F327" s="214"/>
      <c r="G327" s="214"/>
    </row>
    <row r="328" spans="1:7" x14ac:dyDescent="0.25">
      <c r="A328" s="196"/>
      <c r="B328" s="196"/>
      <c r="C328" s="196"/>
      <c r="D328" s="196"/>
      <c r="E328" s="214"/>
      <c r="F328" s="214"/>
      <c r="G328" s="214"/>
    </row>
    <row r="329" spans="1:7" x14ac:dyDescent="0.25">
      <c r="A329" s="196"/>
      <c r="B329" s="207"/>
      <c r="C329" s="196"/>
      <c r="D329" s="196"/>
      <c r="E329" s="214"/>
      <c r="F329" s="214"/>
      <c r="G329" s="214"/>
    </row>
    <row r="330" spans="1:7" x14ac:dyDescent="0.25">
      <c r="A330" s="196"/>
      <c r="B330" s="196"/>
      <c r="C330" s="215"/>
      <c r="D330" s="196"/>
      <c r="E330" s="190"/>
      <c r="F330" s="190"/>
      <c r="G330" s="190"/>
    </row>
    <row r="331" spans="1:7" x14ac:dyDescent="0.25">
      <c r="A331" s="196"/>
      <c r="B331" s="196"/>
      <c r="C331" s="215"/>
      <c r="D331" s="196"/>
      <c r="E331" s="190"/>
      <c r="F331" s="190"/>
      <c r="G331" s="190"/>
    </row>
    <row r="332" spans="1:7" x14ac:dyDescent="0.25">
      <c r="A332" s="196"/>
      <c r="B332" s="196"/>
      <c r="C332" s="215"/>
      <c r="D332" s="196"/>
      <c r="E332" s="190"/>
      <c r="F332" s="190"/>
      <c r="G332" s="190"/>
    </row>
    <row r="333" spans="1:7" x14ac:dyDescent="0.25">
      <c r="A333" s="196"/>
      <c r="B333" s="196"/>
      <c r="C333" s="215"/>
      <c r="D333" s="196"/>
      <c r="E333" s="190"/>
      <c r="F333" s="190"/>
      <c r="G333" s="190"/>
    </row>
    <row r="334" spans="1:7" x14ac:dyDescent="0.25">
      <c r="A334" s="196"/>
      <c r="B334" s="196"/>
      <c r="C334" s="215"/>
      <c r="D334" s="196"/>
      <c r="E334" s="190"/>
      <c r="F334" s="190"/>
      <c r="G334" s="190"/>
    </row>
    <row r="335" spans="1:7" x14ac:dyDescent="0.25">
      <c r="A335" s="196"/>
      <c r="B335" s="196"/>
      <c r="C335" s="215"/>
      <c r="D335" s="196"/>
      <c r="E335" s="190"/>
      <c r="F335" s="190"/>
      <c r="G335" s="190"/>
    </row>
    <row r="336" spans="1:7" x14ac:dyDescent="0.25">
      <c r="A336" s="196"/>
      <c r="B336" s="196"/>
      <c r="C336" s="215"/>
      <c r="D336" s="196"/>
      <c r="E336" s="190"/>
      <c r="F336" s="190"/>
      <c r="G336" s="190"/>
    </row>
    <row r="337" spans="1:7" x14ac:dyDescent="0.25">
      <c r="A337" s="196"/>
      <c r="B337" s="196"/>
      <c r="C337" s="215"/>
      <c r="D337" s="196"/>
      <c r="E337" s="190"/>
      <c r="F337" s="190"/>
      <c r="G337" s="190"/>
    </row>
    <row r="338" spans="1:7" x14ac:dyDescent="0.25">
      <c r="A338" s="196"/>
      <c r="B338" s="196"/>
      <c r="C338" s="215"/>
      <c r="D338" s="196"/>
      <c r="E338" s="190"/>
      <c r="F338" s="190"/>
      <c r="G338" s="190"/>
    </row>
    <row r="339" spans="1:7" x14ac:dyDescent="0.25">
      <c r="A339" s="196"/>
      <c r="B339" s="196"/>
      <c r="C339" s="215"/>
      <c r="D339" s="196"/>
      <c r="E339" s="190"/>
      <c r="F339" s="190"/>
      <c r="G339" s="190"/>
    </row>
    <row r="340" spans="1:7" x14ac:dyDescent="0.25">
      <c r="A340" s="196"/>
      <c r="B340" s="196"/>
      <c r="C340" s="215"/>
      <c r="D340" s="196"/>
      <c r="E340" s="190"/>
      <c r="F340" s="190"/>
      <c r="G340" s="190"/>
    </row>
    <row r="341" spans="1:7" x14ac:dyDescent="0.25">
      <c r="A341" s="196"/>
      <c r="B341" s="196"/>
      <c r="C341" s="215"/>
      <c r="D341" s="196"/>
      <c r="E341" s="190"/>
      <c r="F341" s="190"/>
      <c r="G341" s="190"/>
    </row>
    <row r="342" spans="1:7" x14ac:dyDescent="0.25">
      <c r="A342" s="196"/>
      <c r="B342" s="196"/>
      <c r="C342" s="215"/>
      <c r="D342" s="196"/>
      <c r="E342" s="190"/>
      <c r="F342" s="190"/>
      <c r="G342" s="190"/>
    </row>
    <row r="343" spans="1:7" x14ac:dyDescent="0.25">
      <c r="A343" s="196"/>
      <c r="B343" s="196"/>
      <c r="C343" s="215"/>
      <c r="D343" s="196"/>
      <c r="E343" s="190"/>
      <c r="F343" s="190"/>
      <c r="G343" s="190"/>
    </row>
    <row r="344" spans="1:7" x14ac:dyDescent="0.25">
      <c r="A344" s="196"/>
      <c r="B344" s="196"/>
      <c r="C344" s="215"/>
      <c r="D344" s="196"/>
      <c r="E344" s="190"/>
      <c r="F344" s="190"/>
      <c r="G344" s="190"/>
    </row>
    <row r="345" spans="1:7" x14ac:dyDescent="0.25">
      <c r="A345" s="196"/>
      <c r="B345" s="196"/>
      <c r="C345" s="215"/>
      <c r="D345" s="196"/>
      <c r="E345" s="190"/>
      <c r="F345" s="190"/>
      <c r="G345" s="190"/>
    </row>
    <row r="346" spans="1:7" x14ac:dyDescent="0.25">
      <c r="A346" s="196"/>
      <c r="B346" s="196"/>
      <c r="C346" s="215"/>
      <c r="D346" s="196"/>
      <c r="E346" s="190"/>
      <c r="F346" s="190"/>
      <c r="G346" s="190"/>
    </row>
    <row r="347" spans="1:7" x14ac:dyDescent="0.25">
      <c r="A347" s="196"/>
      <c r="B347" s="196"/>
      <c r="C347" s="215"/>
      <c r="D347" s="196"/>
      <c r="E347" s="190"/>
      <c r="F347" s="190"/>
      <c r="G347" s="190"/>
    </row>
    <row r="348" spans="1:7" x14ac:dyDescent="0.25">
      <c r="A348" s="196"/>
      <c r="B348" s="196"/>
      <c r="C348" s="215"/>
      <c r="D348" s="196"/>
      <c r="E348" s="190"/>
      <c r="F348" s="190"/>
      <c r="G348" s="190"/>
    </row>
    <row r="349" spans="1:7" x14ac:dyDescent="0.25">
      <c r="A349" s="196"/>
      <c r="B349" s="196"/>
      <c r="C349" s="215"/>
      <c r="D349" s="196"/>
      <c r="E349" s="190"/>
      <c r="F349" s="190"/>
      <c r="G349" s="190"/>
    </row>
    <row r="350" spans="1:7" x14ac:dyDescent="0.25">
      <c r="A350" s="196"/>
      <c r="B350" s="196"/>
      <c r="C350" s="215"/>
      <c r="D350" s="196"/>
      <c r="E350" s="190"/>
      <c r="F350" s="190"/>
      <c r="G350" s="190"/>
    </row>
    <row r="351" spans="1:7" x14ac:dyDescent="0.25">
      <c r="A351" s="196"/>
      <c r="B351" s="196"/>
      <c r="C351" s="215"/>
      <c r="D351" s="196"/>
      <c r="E351" s="190"/>
      <c r="F351" s="190"/>
      <c r="G351" s="190"/>
    </row>
    <row r="352" spans="1:7" x14ac:dyDescent="0.25">
      <c r="A352" s="196"/>
      <c r="B352" s="196"/>
      <c r="C352" s="215"/>
      <c r="D352" s="196"/>
      <c r="E352" s="190"/>
      <c r="F352" s="190"/>
      <c r="G352" s="190"/>
    </row>
    <row r="353" spans="1:7" x14ac:dyDescent="0.25">
      <c r="A353" s="196"/>
      <c r="B353" s="196"/>
      <c r="C353" s="215"/>
      <c r="D353" s="196"/>
      <c r="E353" s="190"/>
      <c r="F353" s="190"/>
      <c r="G353" s="190"/>
    </row>
    <row r="354" spans="1:7" x14ac:dyDescent="0.25">
      <c r="A354" s="196"/>
      <c r="B354" s="196"/>
      <c r="C354" s="215"/>
      <c r="D354" s="196"/>
      <c r="E354" s="190"/>
      <c r="F354" s="190"/>
      <c r="G354" s="190"/>
    </row>
    <row r="355" spans="1:7" x14ac:dyDescent="0.25">
      <c r="A355" s="196"/>
      <c r="B355" s="196"/>
      <c r="C355" s="215"/>
      <c r="D355" s="196"/>
      <c r="E355" s="190"/>
      <c r="F355" s="190"/>
      <c r="G355" s="190"/>
    </row>
    <row r="356" spans="1:7" x14ac:dyDescent="0.25">
      <c r="A356" s="196"/>
      <c r="B356" s="196"/>
      <c r="C356" s="215"/>
      <c r="D356" s="196"/>
      <c r="E356" s="190"/>
      <c r="F356" s="190"/>
      <c r="G356" s="190"/>
    </row>
    <row r="357" spans="1:7" x14ac:dyDescent="0.25">
      <c r="A357" s="196"/>
      <c r="B357" s="196"/>
      <c r="C357" s="215"/>
      <c r="D357" s="196"/>
      <c r="E357" s="190"/>
      <c r="F357" s="190"/>
      <c r="G357" s="190"/>
    </row>
    <row r="358" spans="1:7" x14ac:dyDescent="0.25">
      <c r="A358" s="196"/>
      <c r="B358" s="196"/>
      <c r="C358" s="215"/>
      <c r="D358" s="196"/>
      <c r="E358" s="190"/>
      <c r="F358" s="190"/>
      <c r="G358" s="190"/>
    </row>
    <row r="359" spans="1:7" x14ac:dyDescent="0.25">
      <c r="A359" s="196"/>
      <c r="B359" s="196"/>
      <c r="C359" s="215"/>
      <c r="D359" s="196"/>
      <c r="E359" s="190"/>
      <c r="F359" s="190"/>
      <c r="G359" s="190"/>
    </row>
    <row r="360" spans="1:7" x14ac:dyDescent="0.25">
      <c r="A360" s="196"/>
      <c r="B360" s="196"/>
      <c r="C360" s="215"/>
      <c r="D360" s="196"/>
      <c r="E360" s="190"/>
      <c r="F360" s="190"/>
      <c r="G360" s="190"/>
    </row>
    <row r="361" spans="1:7" x14ac:dyDescent="0.25">
      <c r="A361" s="196"/>
      <c r="B361" s="196"/>
      <c r="C361" s="215"/>
      <c r="D361" s="196"/>
      <c r="E361" s="190"/>
      <c r="F361" s="190"/>
      <c r="G361" s="190"/>
    </row>
    <row r="362" spans="1:7" x14ac:dyDescent="0.25">
      <c r="A362" s="196"/>
      <c r="B362" s="196"/>
      <c r="C362" s="215"/>
      <c r="D362" s="196"/>
      <c r="E362" s="190"/>
      <c r="F362" s="190"/>
      <c r="G362" s="190"/>
    </row>
    <row r="363" spans="1:7" x14ac:dyDescent="0.25">
      <c r="A363" s="196"/>
      <c r="B363" s="196"/>
      <c r="C363" s="215"/>
      <c r="D363" s="196"/>
      <c r="E363" s="190"/>
      <c r="F363" s="190"/>
      <c r="G363" s="190"/>
    </row>
    <row r="364" spans="1:7" x14ac:dyDescent="0.25">
      <c r="A364" s="196"/>
      <c r="B364" s="196"/>
      <c r="C364" s="215"/>
      <c r="D364" s="196"/>
      <c r="E364" s="190"/>
      <c r="F364" s="190"/>
      <c r="G364" s="190"/>
    </row>
    <row r="365" spans="1:7" x14ac:dyDescent="0.25">
      <c r="A365" s="196"/>
      <c r="B365" s="196"/>
      <c r="C365" s="215"/>
      <c r="D365" s="196"/>
      <c r="E365" s="190"/>
      <c r="F365" s="190"/>
      <c r="G365" s="190"/>
    </row>
    <row r="366" spans="1:7" x14ac:dyDescent="0.25">
      <c r="A366" s="196"/>
      <c r="B366" s="196"/>
      <c r="C366" s="215"/>
      <c r="D366" s="196"/>
      <c r="E366" s="190"/>
      <c r="F366" s="190"/>
      <c r="G366" s="190"/>
    </row>
    <row r="367" spans="1:7" x14ac:dyDescent="0.25">
      <c r="A367" s="196"/>
      <c r="B367" s="196"/>
      <c r="C367" s="215"/>
      <c r="D367" s="196"/>
      <c r="E367" s="190"/>
      <c r="F367" s="190"/>
      <c r="G367" s="190"/>
    </row>
    <row r="368" spans="1:7" x14ac:dyDescent="0.25">
      <c r="A368" s="196"/>
      <c r="B368" s="196"/>
      <c r="C368" s="215"/>
      <c r="D368" s="196"/>
      <c r="E368" s="190"/>
      <c r="F368" s="190"/>
      <c r="G368" s="190"/>
    </row>
    <row r="369" spans="1:7" x14ac:dyDescent="0.25">
      <c r="A369" s="196"/>
      <c r="B369" s="196"/>
      <c r="C369" s="215"/>
      <c r="D369" s="196"/>
      <c r="E369" s="190"/>
      <c r="F369" s="190"/>
      <c r="G369" s="190"/>
    </row>
    <row r="370" spans="1:7" x14ac:dyDescent="0.25">
      <c r="A370" s="196"/>
      <c r="B370" s="196"/>
      <c r="C370" s="215"/>
      <c r="D370" s="196"/>
      <c r="E370" s="190"/>
      <c r="F370" s="190"/>
      <c r="G370" s="190"/>
    </row>
    <row r="371" spans="1:7" x14ac:dyDescent="0.25">
      <c r="A371" s="196"/>
      <c r="B371" s="196"/>
      <c r="C371" s="215"/>
      <c r="D371" s="196"/>
      <c r="E371" s="190"/>
      <c r="F371" s="190"/>
      <c r="G371" s="190"/>
    </row>
    <row r="372" spans="1:7" x14ac:dyDescent="0.25">
      <c r="A372" s="196"/>
      <c r="B372" s="196"/>
      <c r="C372" s="215"/>
      <c r="D372" s="196"/>
      <c r="E372" s="190"/>
      <c r="F372" s="190"/>
      <c r="G372" s="190"/>
    </row>
    <row r="373" spans="1:7" x14ac:dyDescent="0.25">
      <c r="A373" s="196"/>
      <c r="B373" s="196"/>
      <c r="C373" s="215"/>
      <c r="D373" s="196"/>
      <c r="E373" s="190"/>
      <c r="F373" s="190"/>
      <c r="G373" s="190"/>
    </row>
    <row r="374" spans="1:7" x14ac:dyDescent="0.25">
      <c r="A374" s="196"/>
      <c r="B374" s="196"/>
      <c r="C374" s="215"/>
      <c r="D374" s="196"/>
      <c r="E374" s="190"/>
      <c r="F374" s="190"/>
      <c r="G374" s="190"/>
    </row>
    <row r="375" spans="1:7" x14ac:dyDescent="0.25">
      <c r="A375" s="196"/>
      <c r="B375" s="196"/>
      <c r="C375" s="215"/>
      <c r="D375" s="196"/>
      <c r="E375" s="190"/>
      <c r="F375" s="190"/>
      <c r="G375" s="190"/>
    </row>
    <row r="376" spans="1:7" x14ac:dyDescent="0.25">
      <c r="A376" s="196"/>
      <c r="B376" s="196"/>
      <c r="C376" s="215"/>
      <c r="D376" s="196"/>
      <c r="E376" s="190"/>
      <c r="F376" s="190"/>
      <c r="G376" s="190"/>
    </row>
    <row r="377" spans="1:7" x14ac:dyDescent="0.25">
      <c r="A377" s="196"/>
      <c r="B377" s="196"/>
      <c r="C377" s="215"/>
      <c r="D377" s="196"/>
      <c r="E377" s="190"/>
      <c r="F377" s="190"/>
      <c r="G377" s="190"/>
    </row>
    <row r="378" spans="1:7" x14ac:dyDescent="0.25">
      <c r="A378" s="196"/>
      <c r="B378" s="196"/>
      <c r="C378" s="215"/>
      <c r="D378" s="196"/>
      <c r="E378" s="190"/>
      <c r="F378" s="190"/>
      <c r="G378" s="190"/>
    </row>
    <row r="379" spans="1:7" x14ac:dyDescent="0.25">
      <c r="A379" s="196"/>
      <c r="B379" s="196"/>
      <c r="C379" s="215"/>
      <c r="D379" s="196"/>
      <c r="E379" s="190"/>
      <c r="F379" s="190"/>
      <c r="G379" s="190"/>
    </row>
    <row r="380" spans="1:7" ht="18.75" x14ac:dyDescent="0.25">
      <c r="A380" s="221"/>
      <c r="B380" s="222"/>
      <c r="C380" s="221"/>
      <c r="D380" s="221"/>
      <c r="E380" s="221"/>
      <c r="F380" s="221"/>
      <c r="G380" s="221"/>
    </row>
    <row r="381" spans="1:7" x14ac:dyDescent="0.25">
      <c r="A381" s="205"/>
      <c r="B381" s="205"/>
      <c r="C381" s="205"/>
      <c r="D381" s="205"/>
      <c r="E381" s="205"/>
      <c r="F381" s="205"/>
      <c r="G381" s="205"/>
    </row>
    <row r="382" spans="1:7" x14ac:dyDescent="0.25">
      <c r="A382" s="196"/>
      <c r="B382" s="196"/>
      <c r="C382" s="213"/>
      <c r="D382" s="209"/>
      <c r="E382" s="209"/>
      <c r="F382" s="235"/>
      <c r="G382" s="235"/>
    </row>
    <row r="383" spans="1:7" x14ac:dyDescent="0.25">
      <c r="A383" s="209"/>
      <c r="B383" s="196"/>
      <c r="C383" s="196"/>
      <c r="D383" s="209"/>
      <c r="E383" s="209"/>
      <c r="F383" s="235"/>
      <c r="G383" s="235"/>
    </row>
    <row r="384" spans="1:7" x14ac:dyDescent="0.25">
      <c r="A384" s="196"/>
      <c r="B384" s="196"/>
      <c r="C384" s="196"/>
      <c r="D384" s="209"/>
      <c r="E384" s="209"/>
      <c r="F384" s="235"/>
      <c r="G384" s="235"/>
    </row>
    <row r="385" spans="1:7" x14ac:dyDescent="0.25">
      <c r="A385" s="196"/>
      <c r="B385" s="207"/>
      <c r="C385" s="213"/>
      <c r="D385" s="213"/>
      <c r="E385" s="209"/>
      <c r="F385" s="206"/>
      <c r="G385" s="206"/>
    </row>
    <row r="386" spans="1:7" x14ac:dyDescent="0.25">
      <c r="A386" s="196"/>
      <c r="B386" s="207"/>
      <c r="C386" s="213"/>
      <c r="D386" s="213"/>
      <c r="E386" s="209"/>
      <c r="F386" s="206"/>
      <c r="G386" s="206"/>
    </row>
    <row r="387" spans="1:7" x14ac:dyDescent="0.25">
      <c r="A387" s="196"/>
      <c r="B387" s="207"/>
      <c r="C387" s="213"/>
      <c r="D387" s="213"/>
      <c r="E387" s="209"/>
      <c r="F387" s="206"/>
      <c r="G387" s="206"/>
    </row>
    <row r="388" spans="1:7" x14ac:dyDescent="0.25">
      <c r="A388" s="196"/>
      <c r="B388" s="207"/>
      <c r="C388" s="213"/>
      <c r="D388" s="213"/>
      <c r="E388" s="209"/>
      <c r="F388" s="206"/>
      <c r="G388" s="206"/>
    </row>
    <row r="389" spans="1:7" x14ac:dyDescent="0.25">
      <c r="A389" s="196"/>
      <c r="B389" s="207"/>
      <c r="C389" s="213"/>
      <c r="D389" s="213"/>
      <c r="E389" s="209"/>
      <c r="F389" s="206"/>
      <c r="G389" s="206"/>
    </row>
    <row r="390" spans="1:7" x14ac:dyDescent="0.25">
      <c r="A390" s="196"/>
      <c r="B390" s="207"/>
      <c r="C390" s="213"/>
      <c r="D390" s="213"/>
      <c r="E390" s="209"/>
      <c r="F390" s="206"/>
      <c r="G390" s="206"/>
    </row>
    <row r="391" spans="1:7" x14ac:dyDescent="0.25">
      <c r="A391" s="196"/>
      <c r="B391" s="207"/>
      <c r="C391" s="213"/>
      <c r="D391" s="213"/>
      <c r="E391" s="209"/>
      <c r="F391" s="206"/>
      <c r="G391" s="206"/>
    </row>
    <row r="392" spans="1:7" x14ac:dyDescent="0.25">
      <c r="A392" s="196"/>
      <c r="B392" s="207"/>
      <c r="C392" s="213"/>
      <c r="D392" s="225"/>
      <c r="E392" s="209"/>
      <c r="F392" s="206"/>
      <c r="G392" s="206"/>
    </row>
    <row r="393" spans="1:7" x14ac:dyDescent="0.25">
      <c r="A393" s="196"/>
      <c r="B393" s="207"/>
      <c r="C393" s="213"/>
      <c r="D393" s="225"/>
      <c r="E393" s="209"/>
      <c r="F393" s="206"/>
      <c r="G393" s="206"/>
    </row>
    <row r="394" spans="1:7" x14ac:dyDescent="0.25">
      <c r="A394" s="196"/>
      <c r="B394" s="207"/>
      <c r="C394" s="213"/>
      <c r="D394" s="225"/>
      <c r="E394" s="207"/>
      <c r="F394" s="206"/>
      <c r="G394" s="206"/>
    </row>
    <row r="395" spans="1:7" x14ac:dyDescent="0.25">
      <c r="A395" s="196"/>
      <c r="B395" s="207"/>
      <c r="C395" s="213"/>
      <c r="D395" s="225"/>
      <c r="E395" s="207"/>
      <c r="F395" s="206"/>
      <c r="G395" s="206"/>
    </row>
    <row r="396" spans="1:7" x14ac:dyDescent="0.25">
      <c r="A396" s="196"/>
      <c r="B396" s="207"/>
      <c r="C396" s="213"/>
      <c r="D396" s="225"/>
      <c r="E396" s="207"/>
      <c r="F396" s="206"/>
      <c r="G396" s="206"/>
    </row>
    <row r="397" spans="1:7" x14ac:dyDescent="0.25">
      <c r="A397" s="196"/>
      <c r="B397" s="207"/>
      <c r="C397" s="213"/>
      <c r="D397" s="225"/>
      <c r="E397" s="207"/>
      <c r="F397" s="206"/>
      <c r="G397" s="206"/>
    </row>
    <row r="398" spans="1:7" x14ac:dyDescent="0.25">
      <c r="A398" s="196"/>
      <c r="B398" s="207"/>
      <c r="C398" s="213"/>
      <c r="D398" s="225"/>
      <c r="E398" s="207"/>
      <c r="F398" s="206"/>
      <c r="G398" s="206"/>
    </row>
    <row r="399" spans="1:7" x14ac:dyDescent="0.25">
      <c r="A399" s="196"/>
      <c r="B399" s="207"/>
      <c r="C399" s="213"/>
      <c r="D399" s="225"/>
      <c r="E399" s="207"/>
      <c r="F399" s="206"/>
      <c r="G399" s="206"/>
    </row>
    <row r="400" spans="1:7" x14ac:dyDescent="0.25">
      <c r="A400" s="196"/>
      <c r="B400" s="207"/>
      <c r="C400" s="213"/>
      <c r="D400" s="225"/>
      <c r="E400" s="196"/>
      <c r="F400" s="206"/>
      <c r="G400" s="206"/>
    </row>
    <row r="401" spans="1:7" x14ac:dyDescent="0.25">
      <c r="A401" s="196"/>
      <c r="B401" s="207"/>
      <c r="C401" s="213"/>
      <c r="D401" s="225"/>
      <c r="E401" s="226"/>
      <c r="F401" s="206"/>
      <c r="G401" s="206"/>
    </row>
    <row r="402" spans="1:7" x14ac:dyDescent="0.25">
      <c r="A402" s="196"/>
      <c r="B402" s="207"/>
      <c r="C402" s="213"/>
      <c r="D402" s="225"/>
      <c r="E402" s="226"/>
      <c r="F402" s="206"/>
      <c r="G402" s="206"/>
    </row>
    <row r="403" spans="1:7" x14ac:dyDescent="0.25">
      <c r="A403" s="196"/>
      <c r="B403" s="207"/>
      <c r="C403" s="213"/>
      <c r="D403" s="225"/>
      <c r="E403" s="226"/>
      <c r="F403" s="206"/>
      <c r="G403" s="206"/>
    </row>
    <row r="404" spans="1:7" x14ac:dyDescent="0.25">
      <c r="A404" s="196"/>
      <c r="B404" s="207"/>
      <c r="C404" s="213"/>
      <c r="D404" s="225"/>
      <c r="E404" s="226"/>
      <c r="F404" s="206"/>
      <c r="G404" s="206"/>
    </row>
    <row r="405" spans="1:7" x14ac:dyDescent="0.25">
      <c r="A405" s="196"/>
      <c r="B405" s="207"/>
      <c r="C405" s="213"/>
      <c r="D405" s="225"/>
      <c r="E405" s="226"/>
      <c r="F405" s="206"/>
      <c r="G405" s="206"/>
    </row>
    <row r="406" spans="1:7" x14ac:dyDescent="0.25">
      <c r="A406" s="196"/>
      <c r="B406" s="207"/>
      <c r="C406" s="213"/>
      <c r="D406" s="225"/>
      <c r="E406" s="226"/>
      <c r="F406" s="206"/>
      <c r="G406" s="206"/>
    </row>
    <row r="407" spans="1:7" x14ac:dyDescent="0.25">
      <c r="A407" s="196"/>
      <c r="B407" s="207"/>
      <c r="C407" s="213"/>
      <c r="D407" s="225"/>
      <c r="E407" s="226"/>
      <c r="F407" s="206"/>
      <c r="G407" s="206"/>
    </row>
    <row r="408" spans="1:7" x14ac:dyDescent="0.25">
      <c r="A408" s="196"/>
      <c r="B408" s="207"/>
      <c r="C408" s="213"/>
      <c r="D408" s="225"/>
      <c r="E408" s="226"/>
      <c r="F408" s="206"/>
      <c r="G408" s="206"/>
    </row>
    <row r="409" spans="1:7" x14ac:dyDescent="0.25">
      <c r="A409" s="196"/>
      <c r="B409" s="227"/>
      <c r="C409" s="228"/>
      <c r="D409" s="229"/>
      <c r="E409" s="226"/>
      <c r="F409" s="230"/>
      <c r="G409" s="230"/>
    </row>
    <row r="410" spans="1:7" x14ac:dyDescent="0.25">
      <c r="A410" s="205"/>
      <c r="B410" s="205"/>
      <c r="C410" s="205"/>
      <c r="D410" s="205"/>
      <c r="E410" s="205"/>
      <c r="F410" s="205"/>
      <c r="G410" s="205"/>
    </row>
    <row r="411" spans="1:7" x14ac:dyDescent="0.25">
      <c r="A411" s="196"/>
      <c r="B411" s="196"/>
      <c r="C411" s="215"/>
      <c r="D411" s="196"/>
      <c r="E411" s="196"/>
      <c r="F411" s="196"/>
      <c r="G411" s="196"/>
    </row>
    <row r="412" spans="1:7" x14ac:dyDescent="0.25">
      <c r="A412" s="196"/>
      <c r="B412" s="196"/>
      <c r="C412" s="196"/>
      <c r="D412" s="196"/>
      <c r="E412" s="196"/>
      <c r="F412" s="196"/>
      <c r="G412" s="196"/>
    </row>
    <row r="413" spans="1:7" x14ac:dyDescent="0.25">
      <c r="A413" s="196"/>
      <c r="B413" s="207"/>
      <c r="C413" s="196"/>
      <c r="D413" s="196"/>
      <c r="E413" s="196"/>
      <c r="F413" s="196"/>
      <c r="G413" s="196"/>
    </row>
    <row r="414" spans="1:7" x14ac:dyDescent="0.25">
      <c r="A414" s="196"/>
      <c r="B414" s="196"/>
      <c r="C414" s="213"/>
      <c r="D414" s="225"/>
      <c r="E414" s="196"/>
      <c r="F414" s="206"/>
      <c r="G414" s="206"/>
    </row>
    <row r="415" spans="1:7" x14ac:dyDescent="0.25">
      <c r="A415" s="196"/>
      <c r="B415" s="196"/>
      <c r="C415" s="213"/>
      <c r="D415" s="225"/>
      <c r="E415" s="196"/>
      <c r="F415" s="206"/>
      <c r="G415" s="206"/>
    </row>
    <row r="416" spans="1:7" x14ac:dyDescent="0.25">
      <c r="A416" s="196"/>
      <c r="B416" s="196"/>
      <c r="C416" s="213"/>
      <c r="D416" s="225"/>
      <c r="E416" s="196"/>
      <c r="F416" s="206"/>
      <c r="G416" s="206"/>
    </row>
    <row r="417" spans="1:7" x14ac:dyDescent="0.25">
      <c r="A417" s="196"/>
      <c r="B417" s="196"/>
      <c r="C417" s="213"/>
      <c r="D417" s="225"/>
      <c r="E417" s="196"/>
      <c r="F417" s="206"/>
      <c r="G417" s="206"/>
    </row>
    <row r="418" spans="1:7" x14ac:dyDescent="0.25">
      <c r="A418" s="196"/>
      <c r="B418" s="196"/>
      <c r="C418" s="213"/>
      <c r="D418" s="225"/>
      <c r="E418" s="196"/>
      <c r="F418" s="206"/>
      <c r="G418" s="206"/>
    </row>
    <row r="419" spans="1:7" x14ac:dyDescent="0.25">
      <c r="A419" s="196"/>
      <c r="B419" s="196"/>
      <c r="C419" s="213"/>
      <c r="D419" s="225"/>
      <c r="E419" s="196"/>
      <c r="F419" s="206"/>
      <c r="G419" s="206"/>
    </row>
    <row r="420" spans="1:7" x14ac:dyDescent="0.25">
      <c r="A420" s="196"/>
      <c r="B420" s="196"/>
      <c r="C420" s="213"/>
      <c r="D420" s="225"/>
      <c r="E420" s="196"/>
      <c r="F420" s="206"/>
      <c r="G420" s="206"/>
    </row>
    <row r="421" spans="1:7" x14ac:dyDescent="0.25">
      <c r="A421" s="196"/>
      <c r="B421" s="196"/>
      <c r="C421" s="213"/>
      <c r="D421" s="225"/>
      <c r="E421" s="196"/>
      <c r="F421" s="206"/>
      <c r="G421" s="206"/>
    </row>
    <row r="422" spans="1:7" x14ac:dyDescent="0.25">
      <c r="A422" s="196"/>
      <c r="B422" s="227"/>
      <c r="C422" s="213"/>
      <c r="D422" s="225"/>
      <c r="E422" s="196"/>
      <c r="F422" s="215"/>
      <c r="G422" s="215"/>
    </row>
    <row r="423" spans="1:7" x14ac:dyDescent="0.25">
      <c r="A423" s="196"/>
      <c r="B423" s="212"/>
      <c r="C423" s="213"/>
      <c r="D423" s="225"/>
      <c r="E423" s="196"/>
      <c r="F423" s="206"/>
      <c r="G423" s="206"/>
    </row>
    <row r="424" spans="1:7" x14ac:dyDescent="0.25">
      <c r="A424" s="196"/>
      <c r="B424" s="212"/>
      <c r="C424" s="213"/>
      <c r="D424" s="225"/>
      <c r="E424" s="196"/>
      <c r="F424" s="206"/>
      <c r="G424" s="206"/>
    </row>
    <row r="425" spans="1:7" x14ac:dyDescent="0.25">
      <c r="A425" s="196"/>
      <c r="B425" s="212"/>
      <c r="C425" s="213"/>
      <c r="D425" s="225"/>
      <c r="E425" s="196"/>
      <c r="F425" s="206"/>
      <c r="G425" s="206"/>
    </row>
    <row r="426" spans="1:7" x14ac:dyDescent="0.25">
      <c r="A426" s="196"/>
      <c r="B426" s="212"/>
      <c r="C426" s="213"/>
      <c r="D426" s="225"/>
      <c r="E426" s="196"/>
      <c r="F426" s="206"/>
      <c r="G426" s="206"/>
    </row>
    <row r="427" spans="1:7" x14ac:dyDescent="0.25">
      <c r="A427" s="196"/>
      <c r="B427" s="212"/>
      <c r="C427" s="213"/>
      <c r="D427" s="225"/>
      <c r="E427" s="196"/>
      <c r="F427" s="206"/>
      <c r="G427" s="206"/>
    </row>
    <row r="428" spans="1:7" x14ac:dyDescent="0.25">
      <c r="A428" s="196"/>
      <c r="B428" s="212"/>
      <c r="C428" s="213"/>
      <c r="D428" s="225"/>
      <c r="E428" s="196"/>
      <c r="F428" s="206"/>
      <c r="G428" s="206"/>
    </row>
    <row r="429" spans="1:7" x14ac:dyDescent="0.25">
      <c r="A429" s="196"/>
      <c r="B429" s="212"/>
      <c r="C429" s="196"/>
      <c r="D429" s="196"/>
      <c r="E429" s="196"/>
      <c r="F429" s="231"/>
      <c r="G429" s="231"/>
    </row>
    <row r="430" spans="1:7" x14ac:dyDescent="0.25">
      <c r="A430" s="196"/>
      <c r="B430" s="212"/>
      <c r="C430" s="196"/>
      <c r="D430" s="196"/>
      <c r="E430" s="196"/>
      <c r="F430" s="231"/>
      <c r="G430" s="231"/>
    </row>
    <row r="431" spans="1:7" x14ac:dyDescent="0.25">
      <c r="A431" s="196"/>
      <c r="B431" s="212"/>
      <c r="C431" s="196"/>
      <c r="D431" s="196"/>
      <c r="E431" s="196"/>
      <c r="F431" s="226"/>
      <c r="G431" s="226"/>
    </row>
    <row r="432" spans="1:7" x14ac:dyDescent="0.25">
      <c r="A432" s="205"/>
      <c r="B432" s="205"/>
      <c r="C432" s="205"/>
      <c r="D432" s="205"/>
      <c r="E432" s="205"/>
      <c r="F432" s="205"/>
      <c r="G432" s="205"/>
    </row>
    <row r="433" spans="1:7" x14ac:dyDescent="0.25">
      <c r="A433" s="196"/>
      <c r="B433" s="196"/>
      <c r="C433" s="215"/>
      <c r="D433" s="196"/>
      <c r="E433" s="196"/>
      <c r="F433" s="196"/>
      <c r="G433" s="196"/>
    </row>
    <row r="434" spans="1:7" x14ac:dyDescent="0.25">
      <c r="A434" s="196"/>
      <c r="B434" s="196"/>
      <c r="C434" s="196"/>
      <c r="D434" s="196"/>
      <c r="E434" s="196"/>
      <c r="F434" s="196"/>
      <c r="G434" s="196"/>
    </row>
    <row r="435" spans="1:7" x14ac:dyDescent="0.25">
      <c r="A435" s="196"/>
      <c r="B435" s="207"/>
      <c r="C435" s="196"/>
      <c r="D435" s="196"/>
      <c r="E435" s="196"/>
      <c r="F435" s="196"/>
      <c r="G435" s="196"/>
    </row>
    <row r="436" spans="1:7" x14ac:dyDescent="0.25">
      <c r="A436" s="196"/>
      <c r="B436" s="196"/>
      <c r="C436" s="213"/>
      <c r="D436" s="225"/>
      <c r="E436" s="196"/>
      <c r="F436" s="206"/>
      <c r="G436" s="206"/>
    </row>
    <row r="437" spans="1:7" x14ac:dyDescent="0.25">
      <c r="A437" s="196"/>
      <c r="B437" s="196"/>
      <c r="C437" s="213"/>
      <c r="D437" s="225"/>
      <c r="E437" s="196"/>
      <c r="F437" s="206"/>
      <c r="G437" s="206"/>
    </row>
    <row r="438" spans="1:7" x14ac:dyDescent="0.25">
      <c r="A438" s="196"/>
      <c r="B438" s="196"/>
      <c r="C438" s="213"/>
      <c r="D438" s="225"/>
      <c r="E438" s="196"/>
      <c r="F438" s="206"/>
      <c r="G438" s="206"/>
    </row>
    <row r="439" spans="1:7" x14ac:dyDescent="0.25">
      <c r="A439" s="196"/>
      <c r="B439" s="196"/>
      <c r="C439" s="213"/>
      <c r="D439" s="225"/>
      <c r="E439" s="196"/>
      <c r="F439" s="206"/>
      <c r="G439" s="206"/>
    </row>
    <row r="440" spans="1:7" x14ac:dyDescent="0.25">
      <c r="A440" s="196"/>
      <c r="B440" s="196"/>
      <c r="C440" s="213"/>
      <c r="D440" s="225"/>
      <c r="E440" s="196"/>
      <c r="F440" s="206"/>
      <c r="G440" s="206"/>
    </row>
    <row r="441" spans="1:7" x14ac:dyDescent="0.25">
      <c r="A441" s="196"/>
      <c r="B441" s="196"/>
      <c r="C441" s="213"/>
      <c r="D441" s="225"/>
      <c r="E441" s="196"/>
      <c r="F441" s="206"/>
      <c r="G441" s="206"/>
    </row>
    <row r="442" spans="1:7" x14ac:dyDescent="0.25">
      <c r="A442" s="196"/>
      <c r="B442" s="196"/>
      <c r="C442" s="213"/>
      <c r="D442" s="225"/>
      <c r="E442" s="196"/>
      <c r="F442" s="206"/>
      <c r="G442" s="206"/>
    </row>
    <row r="443" spans="1:7" x14ac:dyDescent="0.25">
      <c r="A443" s="196"/>
      <c r="B443" s="196"/>
      <c r="C443" s="213"/>
      <c r="D443" s="225"/>
      <c r="E443" s="196"/>
      <c r="F443" s="206"/>
      <c r="G443" s="206"/>
    </row>
    <row r="444" spans="1:7" x14ac:dyDescent="0.25">
      <c r="A444" s="196"/>
      <c r="B444" s="227"/>
      <c r="C444" s="213"/>
      <c r="D444" s="225"/>
      <c r="E444" s="196"/>
      <c r="F444" s="215"/>
      <c r="G444" s="215"/>
    </row>
    <row r="445" spans="1:7" x14ac:dyDescent="0.25">
      <c r="A445" s="196"/>
      <c r="B445" s="212"/>
      <c r="C445" s="213"/>
      <c r="D445" s="225"/>
      <c r="E445" s="196"/>
      <c r="F445" s="206"/>
      <c r="G445" s="206"/>
    </row>
    <row r="446" spans="1:7" x14ac:dyDescent="0.25">
      <c r="A446" s="196"/>
      <c r="B446" s="212"/>
      <c r="C446" s="213"/>
      <c r="D446" s="225"/>
      <c r="E446" s="196"/>
      <c r="F446" s="206"/>
      <c r="G446" s="206"/>
    </row>
    <row r="447" spans="1:7" x14ac:dyDescent="0.25">
      <c r="A447" s="196"/>
      <c r="B447" s="212"/>
      <c r="C447" s="213"/>
      <c r="D447" s="225"/>
      <c r="E447" s="196"/>
      <c r="F447" s="206"/>
      <c r="G447" s="206"/>
    </row>
    <row r="448" spans="1:7" x14ac:dyDescent="0.25">
      <c r="A448" s="196"/>
      <c r="B448" s="212"/>
      <c r="C448" s="213"/>
      <c r="D448" s="225"/>
      <c r="E448" s="196"/>
      <c r="F448" s="206"/>
      <c r="G448" s="206"/>
    </row>
    <row r="449" spans="1:7" x14ac:dyDescent="0.25">
      <c r="A449" s="196"/>
      <c r="B449" s="212"/>
      <c r="C449" s="213"/>
      <c r="D449" s="225"/>
      <c r="E449" s="196"/>
      <c r="F449" s="206"/>
      <c r="G449" s="206"/>
    </row>
    <row r="450" spans="1:7" x14ac:dyDescent="0.25">
      <c r="A450" s="196"/>
      <c r="B450" s="212"/>
      <c r="C450" s="213"/>
      <c r="D450" s="225"/>
      <c r="E450" s="196"/>
      <c r="F450" s="206"/>
      <c r="G450" s="206"/>
    </row>
    <row r="451" spans="1:7" x14ac:dyDescent="0.25">
      <c r="A451" s="196"/>
      <c r="B451" s="212"/>
      <c r="C451" s="196"/>
      <c r="D451" s="196"/>
      <c r="E451" s="196"/>
      <c r="F451" s="206"/>
      <c r="G451" s="206"/>
    </row>
    <row r="452" spans="1:7" x14ac:dyDescent="0.25">
      <c r="A452" s="196"/>
      <c r="B452" s="212"/>
      <c r="C452" s="196"/>
      <c r="D452" s="196"/>
      <c r="E452" s="196"/>
      <c r="F452" s="206"/>
      <c r="G452" s="206"/>
    </row>
    <row r="453" spans="1:7" x14ac:dyDescent="0.25">
      <c r="A453" s="196"/>
      <c r="B453" s="212"/>
      <c r="C453" s="196"/>
      <c r="D453" s="196"/>
      <c r="E453" s="196"/>
      <c r="F453" s="206"/>
      <c r="G453" s="215"/>
    </row>
    <row r="454" spans="1:7" x14ac:dyDescent="0.25">
      <c r="A454" s="205"/>
      <c r="B454" s="205"/>
      <c r="C454" s="205"/>
      <c r="D454" s="205"/>
      <c r="E454" s="205"/>
      <c r="F454" s="205"/>
      <c r="G454" s="205"/>
    </row>
    <row r="455" spans="1:7" x14ac:dyDescent="0.25">
      <c r="A455" s="196"/>
      <c r="B455" s="207"/>
      <c r="C455" s="215"/>
      <c r="D455" s="215"/>
      <c r="E455" s="196"/>
      <c r="F455" s="196"/>
      <c r="G455" s="196"/>
    </row>
    <row r="456" spans="1:7" x14ac:dyDescent="0.25">
      <c r="A456" s="196"/>
      <c r="B456" s="207"/>
      <c r="C456" s="215"/>
      <c r="D456" s="215"/>
      <c r="E456" s="196"/>
      <c r="F456" s="196"/>
      <c r="G456" s="196"/>
    </row>
    <row r="457" spans="1:7" x14ac:dyDescent="0.25">
      <c r="A457" s="196"/>
      <c r="B457" s="207"/>
      <c r="C457" s="215"/>
      <c r="D457" s="215"/>
      <c r="E457" s="196"/>
      <c r="F457" s="196"/>
      <c r="G457" s="196"/>
    </row>
    <row r="458" spans="1:7" x14ac:dyDescent="0.25">
      <c r="A458" s="196"/>
      <c r="B458" s="207"/>
      <c r="C458" s="215"/>
      <c r="D458" s="215"/>
      <c r="E458" s="196"/>
      <c r="F458" s="196"/>
      <c r="G458" s="196"/>
    </row>
    <row r="459" spans="1:7" x14ac:dyDescent="0.25">
      <c r="A459" s="196"/>
      <c r="B459" s="207"/>
      <c r="C459" s="215"/>
      <c r="D459" s="215"/>
      <c r="E459" s="196"/>
      <c r="F459" s="196"/>
      <c r="G459" s="196"/>
    </row>
    <row r="460" spans="1:7" x14ac:dyDescent="0.25">
      <c r="A460" s="196"/>
      <c r="B460" s="207"/>
      <c r="C460" s="215"/>
      <c r="D460" s="215"/>
      <c r="E460" s="196"/>
      <c r="F460" s="196"/>
      <c r="G460" s="196"/>
    </row>
    <row r="461" spans="1:7" x14ac:dyDescent="0.25">
      <c r="A461" s="196"/>
      <c r="B461" s="207"/>
      <c r="C461" s="215"/>
      <c r="D461" s="215"/>
      <c r="E461" s="196"/>
      <c r="F461" s="196"/>
      <c r="G461" s="196"/>
    </row>
    <row r="462" spans="1:7" x14ac:dyDescent="0.25">
      <c r="A462" s="196"/>
      <c r="B462" s="207"/>
      <c r="C462" s="215"/>
      <c r="D462" s="215"/>
      <c r="E462" s="196"/>
      <c r="F462" s="196"/>
      <c r="G462" s="196"/>
    </row>
    <row r="463" spans="1:7" x14ac:dyDescent="0.25">
      <c r="A463" s="196"/>
      <c r="B463" s="207"/>
      <c r="C463" s="215"/>
      <c r="D463" s="215"/>
      <c r="E463" s="196"/>
      <c r="F463" s="196"/>
      <c r="G463" s="196"/>
    </row>
    <row r="464" spans="1:7" x14ac:dyDescent="0.25">
      <c r="A464" s="196"/>
      <c r="B464" s="207"/>
      <c r="C464" s="215"/>
      <c r="D464" s="215"/>
      <c r="E464" s="196"/>
      <c r="F464" s="196"/>
      <c r="G464" s="196"/>
    </row>
    <row r="465" spans="1:7" x14ac:dyDescent="0.25">
      <c r="A465" s="196"/>
      <c r="B465" s="212"/>
      <c r="C465" s="215"/>
      <c r="D465" s="196"/>
      <c r="E465" s="196"/>
      <c r="F465" s="196"/>
      <c r="G465" s="196"/>
    </row>
    <row r="466" spans="1:7" x14ac:dyDescent="0.25">
      <c r="A466" s="196"/>
      <c r="B466" s="212"/>
      <c r="C466" s="215"/>
      <c r="D466" s="196"/>
      <c r="E466" s="196"/>
      <c r="F466" s="196"/>
      <c r="G466" s="196"/>
    </row>
    <row r="467" spans="1:7" x14ac:dyDescent="0.25">
      <c r="A467" s="196"/>
      <c r="B467" s="212"/>
      <c r="C467" s="215"/>
      <c r="D467" s="196"/>
      <c r="E467" s="196"/>
      <c r="F467" s="196"/>
      <c r="G467" s="196"/>
    </row>
    <row r="468" spans="1:7" x14ac:dyDescent="0.25">
      <c r="A468" s="196"/>
      <c r="B468" s="212"/>
      <c r="C468" s="215"/>
      <c r="D468" s="196"/>
      <c r="E468" s="196"/>
      <c r="F468" s="196"/>
      <c r="G468" s="196"/>
    </row>
    <row r="469" spans="1:7" x14ac:dyDescent="0.25">
      <c r="A469" s="196"/>
      <c r="B469" s="212"/>
      <c r="C469" s="215"/>
      <c r="D469" s="196"/>
      <c r="E469" s="196"/>
      <c r="F469" s="196"/>
      <c r="G469" s="196"/>
    </row>
    <row r="470" spans="1:7" x14ac:dyDescent="0.25">
      <c r="A470" s="196"/>
      <c r="B470" s="212"/>
      <c r="C470" s="215"/>
      <c r="D470" s="196"/>
      <c r="E470" s="196"/>
      <c r="F470" s="196"/>
      <c r="G470" s="196"/>
    </row>
    <row r="471" spans="1:7" x14ac:dyDescent="0.25">
      <c r="A471" s="196"/>
      <c r="B471" s="212"/>
      <c r="C471" s="215"/>
      <c r="D471" s="196"/>
      <c r="E471" s="196"/>
      <c r="F471" s="196"/>
      <c r="G471" s="196"/>
    </row>
    <row r="472" spans="1:7" x14ac:dyDescent="0.25">
      <c r="A472" s="196"/>
      <c r="B472" s="212"/>
      <c r="C472" s="215"/>
      <c r="D472" s="196"/>
      <c r="E472" s="196"/>
      <c r="F472" s="196"/>
      <c r="G472" s="196"/>
    </row>
    <row r="473" spans="1:7" x14ac:dyDescent="0.25">
      <c r="A473" s="196"/>
      <c r="B473" s="212"/>
      <c r="C473" s="215"/>
      <c r="D473" s="196"/>
      <c r="E473" s="196"/>
      <c r="F473" s="196"/>
      <c r="G473" s="196"/>
    </row>
    <row r="474" spans="1:7" x14ac:dyDescent="0.25">
      <c r="A474" s="196"/>
      <c r="B474" s="212"/>
      <c r="C474" s="215"/>
      <c r="D474" s="196"/>
      <c r="E474" s="196"/>
      <c r="F474" s="196"/>
      <c r="G474" s="196"/>
    </row>
    <row r="475" spans="1:7" x14ac:dyDescent="0.25">
      <c r="A475" s="196"/>
      <c r="B475" s="212"/>
      <c r="C475" s="215"/>
      <c r="D475" s="196"/>
      <c r="E475" s="196"/>
      <c r="F475" s="196"/>
      <c r="G475" s="196"/>
    </row>
    <row r="476" spans="1:7" x14ac:dyDescent="0.25">
      <c r="A476" s="196"/>
      <c r="B476" s="212"/>
      <c r="C476" s="215"/>
      <c r="D476" s="196"/>
      <c r="E476" s="196"/>
      <c r="F476" s="196"/>
      <c r="G476" s="190"/>
    </row>
    <row r="477" spans="1:7" x14ac:dyDescent="0.25">
      <c r="A477" s="196"/>
      <c r="B477" s="212"/>
      <c r="C477" s="215"/>
      <c r="D477" s="196"/>
      <c r="E477" s="196"/>
      <c r="F477" s="196"/>
      <c r="G477" s="190"/>
    </row>
    <row r="478" spans="1:7" x14ac:dyDescent="0.25">
      <c r="A478" s="196"/>
      <c r="B478" s="212"/>
      <c r="C478" s="215"/>
      <c r="D478" s="196"/>
      <c r="E478" s="196"/>
      <c r="F478" s="196"/>
      <c r="G478" s="190"/>
    </row>
    <row r="479" spans="1:7" x14ac:dyDescent="0.25">
      <c r="A479" s="196"/>
      <c r="B479" s="212"/>
      <c r="C479" s="215"/>
      <c r="D479" s="234"/>
      <c r="E479" s="234"/>
      <c r="F479" s="234"/>
      <c r="G479" s="234"/>
    </row>
    <row r="480" spans="1:7" x14ac:dyDescent="0.25">
      <c r="A480" s="196"/>
      <c r="B480" s="212"/>
      <c r="C480" s="215"/>
      <c r="D480" s="234"/>
      <c r="E480" s="234"/>
      <c r="F480" s="234"/>
      <c r="G480" s="234"/>
    </row>
    <row r="481" spans="1:7" x14ac:dyDescent="0.25">
      <c r="A481" s="196"/>
      <c r="B481" s="212"/>
      <c r="C481" s="215"/>
      <c r="D481" s="234"/>
      <c r="E481" s="234"/>
      <c r="F481" s="234"/>
      <c r="G481" s="234"/>
    </row>
    <row r="482" spans="1:7" x14ac:dyDescent="0.25">
      <c r="A482" s="205"/>
      <c r="B482" s="205"/>
      <c r="C482" s="205"/>
      <c r="D482" s="205"/>
      <c r="E482" s="205"/>
      <c r="F482" s="205"/>
      <c r="G482" s="205"/>
    </row>
    <row r="483" spans="1:7" x14ac:dyDescent="0.25">
      <c r="A483" s="196"/>
      <c r="B483" s="207"/>
      <c r="C483" s="196"/>
      <c r="D483" s="196"/>
      <c r="E483" s="214"/>
      <c r="F483" s="206"/>
      <c r="G483" s="206"/>
    </row>
    <row r="484" spans="1:7" x14ac:dyDescent="0.25">
      <c r="A484" s="196"/>
      <c r="B484" s="207"/>
      <c r="C484" s="196"/>
      <c r="D484" s="196"/>
      <c r="E484" s="214"/>
      <c r="F484" s="206"/>
      <c r="G484" s="206"/>
    </row>
    <row r="485" spans="1:7" x14ac:dyDescent="0.25">
      <c r="A485" s="196"/>
      <c r="B485" s="207"/>
      <c r="C485" s="196"/>
      <c r="D485" s="196"/>
      <c r="E485" s="214"/>
      <c r="F485" s="206"/>
      <c r="G485" s="206"/>
    </row>
    <row r="486" spans="1:7" x14ac:dyDescent="0.25">
      <c r="A486" s="196"/>
      <c r="B486" s="207"/>
      <c r="C486" s="196"/>
      <c r="D486" s="196"/>
      <c r="E486" s="214"/>
      <c r="F486" s="206"/>
      <c r="G486" s="206"/>
    </row>
    <row r="487" spans="1:7" x14ac:dyDescent="0.25">
      <c r="A487" s="196"/>
      <c r="B487" s="207"/>
      <c r="C487" s="196"/>
      <c r="D487" s="196"/>
      <c r="E487" s="214"/>
      <c r="F487" s="206"/>
      <c r="G487" s="206"/>
    </row>
    <row r="488" spans="1:7" x14ac:dyDescent="0.25">
      <c r="A488" s="196"/>
      <c r="B488" s="207"/>
      <c r="C488" s="196"/>
      <c r="D488" s="196"/>
      <c r="E488" s="214"/>
      <c r="F488" s="206"/>
      <c r="G488" s="206"/>
    </row>
    <row r="489" spans="1:7" x14ac:dyDescent="0.25">
      <c r="A489" s="196"/>
      <c r="B489" s="207"/>
      <c r="C489" s="196"/>
      <c r="D489" s="196"/>
      <c r="E489" s="214"/>
      <c r="F489" s="206"/>
      <c r="G489" s="206"/>
    </row>
    <row r="490" spans="1:7" x14ac:dyDescent="0.25">
      <c r="A490" s="196"/>
      <c r="B490" s="207"/>
      <c r="C490" s="196"/>
      <c r="D490" s="196"/>
      <c r="E490" s="214"/>
      <c r="F490" s="206"/>
      <c r="G490" s="206"/>
    </row>
    <row r="491" spans="1:7" x14ac:dyDescent="0.25">
      <c r="A491" s="196"/>
      <c r="B491" s="207"/>
      <c r="C491" s="196"/>
      <c r="D491" s="196"/>
      <c r="E491" s="214"/>
      <c r="F491" s="206"/>
      <c r="G491" s="206"/>
    </row>
    <row r="492" spans="1:7" x14ac:dyDescent="0.25">
      <c r="A492" s="196"/>
      <c r="B492" s="207"/>
      <c r="C492" s="196"/>
      <c r="D492" s="196"/>
      <c r="E492" s="214"/>
      <c r="F492" s="206"/>
      <c r="G492" s="206"/>
    </row>
    <row r="493" spans="1:7" x14ac:dyDescent="0.25">
      <c r="A493" s="196"/>
      <c r="B493" s="207"/>
      <c r="C493" s="196"/>
      <c r="D493" s="196"/>
      <c r="E493" s="214"/>
      <c r="F493" s="206"/>
      <c r="G493" s="206"/>
    </row>
    <row r="494" spans="1:7" x14ac:dyDescent="0.25">
      <c r="A494" s="196"/>
      <c r="B494" s="207"/>
      <c r="C494" s="196"/>
      <c r="D494" s="196"/>
      <c r="E494" s="214"/>
      <c r="F494" s="206"/>
      <c r="G494" s="206"/>
    </row>
    <row r="495" spans="1:7" x14ac:dyDescent="0.25">
      <c r="A495" s="196"/>
      <c r="B495" s="207"/>
      <c r="C495" s="196"/>
      <c r="D495" s="196"/>
      <c r="E495" s="214"/>
      <c r="F495" s="206"/>
      <c r="G495" s="206"/>
    </row>
    <row r="496" spans="1:7" x14ac:dyDescent="0.25">
      <c r="A496" s="196"/>
      <c r="B496" s="207"/>
      <c r="C496" s="196"/>
      <c r="D496" s="196"/>
      <c r="E496" s="214"/>
      <c r="F496" s="206"/>
      <c r="G496" s="206"/>
    </row>
    <row r="497" spans="1:7" x14ac:dyDescent="0.25">
      <c r="A497" s="196"/>
      <c r="B497" s="207"/>
      <c r="C497" s="196"/>
      <c r="D497" s="196"/>
      <c r="E497" s="214"/>
      <c r="F497" s="206"/>
      <c r="G497" s="206"/>
    </row>
    <row r="498" spans="1:7" x14ac:dyDescent="0.25">
      <c r="A498" s="196"/>
      <c r="B498" s="207"/>
      <c r="C498" s="196"/>
      <c r="D498" s="196"/>
      <c r="E498" s="214"/>
      <c r="F498" s="206"/>
      <c r="G498" s="206"/>
    </row>
    <row r="499" spans="1:7" x14ac:dyDescent="0.25">
      <c r="A499" s="196"/>
      <c r="B499" s="207"/>
      <c r="C499" s="196"/>
      <c r="D499" s="196"/>
      <c r="E499" s="214"/>
      <c r="F499" s="206"/>
      <c r="G499" s="206"/>
    </row>
    <row r="500" spans="1:7" x14ac:dyDescent="0.25">
      <c r="A500" s="196"/>
      <c r="B500" s="207"/>
      <c r="C500" s="196"/>
      <c r="D500" s="196"/>
      <c r="E500" s="214"/>
      <c r="F500" s="206"/>
      <c r="G500" s="206"/>
    </row>
    <row r="501" spans="1:7" x14ac:dyDescent="0.25">
      <c r="A501" s="196"/>
      <c r="B501" s="207"/>
      <c r="C501" s="196"/>
      <c r="D501" s="196"/>
      <c r="E501" s="214"/>
      <c r="F501" s="214"/>
      <c r="G501" s="214"/>
    </row>
    <row r="502" spans="1:7" x14ac:dyDescent="0.25">
      <c r="A502" s="196"/>
      <c r="B502" s="207"/>
      <c r="C502" s="196"/>
      <c r="D502" s="196"/>
      <c r="E502" s="214"/>
      <c r="F502" s="214"/>
      <c r="G502" s="214"/>
    </row>
    <row r="503" spans="1:7" x14ac:dyDescent="0.25">
      <c r="A503" s="196"/>
      <c r="B503" s="207"/>
      <c r="C503" s="196"/>
      <c r="D503" s="196"/>
      <c r="E503" s="214"/>
      <c r="F503" s="214"/>
      <c r="G503" s="214"/>
    </row>
    <row r="504" spans="1:7" x14ac:dyDescent="0.25">
      <c r="A504" s="196"/>
      <c r="B504" s="207"/>
      <c r="C504" s="196"/>
      <c r="D504" s="196"/>
      <c r="E504" s="214"/>
      <c r="F504" s="214"/>
      <c r="G504" s="214"/>
    </row>
    <row r="505" spans="1:7" x14ac:dyDescent="0.25">
      <c r="A505" s="205"/>
      <c r="B505" s="205"/>
      <c r="C505" s="205"/>
      <c r="D505" s="205"/>
      <c r="E505" s="205"/>
      <c r="F505" s="205"/>
      <c r="G505" s="205"/>
    </row>
    <row r="506" spans="1:7" x14ac:dyDescent="0.25">
      <c r="A506" s="196"/>
      <c r="B506" s="207"/>
      <c r="C506" s="196"/>
      <c r="D506" s="196"/>
      <c r="E506" s="214"/>
      <c r="F506" s="206"/>
      <c r="G506" s="206"/>
    </row>
    <row r="507" spans="1:7" x14ac:dyDescent="0.25">
      <c r="A507" s="196"/>
      <c r="B507" s="207"/>
      <c r="C507" s="196"/>
      <c r="D507" s="196"/>
      <c r="E507" s="214"/>
      <c r="F507" s="206"/>
      <c r="G507" s="206"/>
    </row>
    <row r="508" spans="1:7" x14ac:dyDescent="0.25">
      <c r="A508" s="196"/>
      <c r="B508" s="207"/>
      <c r="C508" s="196"/>
      <c r="D508" s="196"/>
      <c r="E508" s="214"/>
      <c r="F508" s="206"/>
      <c r="G508" s="206"/>
    </row>
    <row r="509" spans="1:7" x14ac:dyDescent="0.25">
      <c r="A509" s="196"/>
      <c r="B509" s="207"/>
      <c r="C509" s="196"/>
      <c r="D509" s="196"/>
      <c r="E509" s="214"/>
      <c r="F509" s="206"/>
      <c r="G509" s="206"/>
    </row>
    <row r="510" spans="1:7" x14ac:dyDescent="0.25">
      <c r="A510" s="196"/>
      <c r="B510" s="207"/>
      <c r="C510" s="196"/>
      <c r="D510" s="196"/>
      <c r="E510" s="214"/>
      <c r="F510" s="206"/>
      <c r="G510" s="206"/>
    </row>
    <row r="511" spans="1:7" x14ac:dyDescent="0.25">
      <c r="A511" s="196"/>
      <c r="B511" s="207"/>
      <c r="C511" s="196"/>
      <c r="D511" s="196"/>
      <c r="E511" s="214"/>
      <c r="F511" s="206"/>
      <c r="G511" s="206"/>
    </row>
    <row r="512" spans="1:7" x14ac:dyDescent="0.25">
      <c r="A512" s="196"/>
      <c r="B512" s="207"/>
      <c r="C512" s="196"/>
      <c r="D512" s="196"/>
      <c r="E512" s="214"/>
      <c r="F512" s="206"/>
      <c r="G512" s="206"/>
    </row>
    <row r="513" spans="1:7" x14ac:dyDescent="0.25">
      <c r="A513" s="196"/>
      <c r="B513" s="207"/>
      <c r="C513" s="196"/>
      <c r="D513" s="196"/>
      <c r="E513" s="214"/>
      <c r="F513" s="206"/>
      <c r="G513" s="206"/>
    </row>
    <row r="514" spans="1:7" x14ac:dyDescent="0.25">
      <c r="A514" s="196"/>
      <c r="B514" s="207"/>
      <c r="C514" s="196"/>
      <c r="D514" s="196"/>
      <c r="E514" s="214"/>
      <c r="F514" s="206"/>
      <c r="G514" s="206"/>
    </row>
    <row r="515" spans="1:7" x14ac:dyDescent="0.25">
      <c r="A515" s="196"/>
      <c r="B515" s="207"/>
      <c r="C515" s="196"/>
      <c r="D515" s="196"/>
      <c r="E515" s="214"/>
      <c r="F515" s="214"/>
      <c r="G515" s="214"/>
    </row>
  </sheetData>
  <sheetProtection algorithmName="SHA-512" hashValue="nQU1zMWJ/2XQhfmfZ1O4+8w7FYbs7LDGswRgZp5x8HTTU30qfr5Uv95ij9Su/utpT1FF12e2RA4y70aQTQoDQg==" saltValue="ddQIJCwv7cXe/A7luHp+Dw=="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34"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 ref="E8" r:id="rId3"/>
  </hyperlinks>
  <pageMargins left="0.7" right="0.7" top="0.75" bottom="0.75" header="0.3" footer="0.3"/>
  <pageSetup paperSize="9" orientation="portrait"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90" workbookViewId="0">
      <pane ySplit="1" topLeftCell="A2" activePane="bottomLeft" state="frozen"/>
      <selection activeCellId="1" sqref="B99:B114 A1"/>
      <selection pane="bottomLeft" activeCellId="1" sqref="B99:B114 A1"/>
    </sheetView>
  </sheetViews>
  <sheetFormatPr baseColWidth="10" defaultColWidth="9.140625" defaultRowHeight="15" x14ac:dyDescent="0.25"/>
  <cols>
    <col min="1" max="1" width="57.5703125" style="317" customWidth="1"/>
    <col min="2" max="2" width="48.42578125" style="317" customWidth="1"/>
    <col min="3" max="3" width="38.42578125" style="317" customWidth="1"/>
    <col min="4" max="4" width="56.5703125" style="317" customWidth="1"/>
    <col min="5" max="5" width="255.7109375" style="317" customWidth="1"/>
    <col min="6" max="1025" width="11.42578125" style="317" customWidth="1"/>
    <col min="1026" max="16384" width="9.140625" style="317"/>
  </cols>
  <sheetData>
    <row r="1" spans="1:5" s="324" customFormat="1" ht="21" customHeight="1" x14ac:dyDescent="0.35">
      <c r="A1" s="323" t="s">
        <v>1756</v>
      </c>
      <c r="B1" s="323" t="s">
        <v>1757</v>
      </c>
      <c r="C1" s="323" t="s">
        <v>1758</v>
      </c>
      <c r="D1" s="323" t="s">
        <v>1759</v>
      </c>
      <c r="E1" s="323" t="s">
        <v>1760</v>
      </c>
    </row>
    <row r="2" spans="1:5" ht="105" customHeight="1" x14ac:dyDescent="0.25">
      <c r="A2" s="325" t="s">
        <v>1761</v>
      </c>
      <c r="B2" s="325" t="s">
        <v>1762</v>
      </c>
      <c r="C2" s="326"/>
      <c r="D2" s="325"/>
      <c r="E2" s="327" t="s">
        <v>1763</v>
      </c>
    </row>
    <row r="3" spans="1:5" ht="60" customHeight="1" x14ac:dyDescent="0.25">
      <c r="A3" s="325" t="s">
        <v>1764</v>
      </c>
      <c r="B3" s="325" t="s">
        <v>1765</v>
      </c>
      <c r="C3" s="325" t="s">
        <v>1766</v>
      </c>
      <c r="D3" s="325" t="s">
        <v>1767</v>
      </c>
      <c r="E3" s="327" t="s">
        <v>1768</v>
      </c>
    </row>
    <row r="4" spans="1:5" ht="15" customHeight="1" x14ac:dyDescent="0.25">
      <c r="A4" s="325" t="s">
        <v>1769</v>
      </c>
      <c r="B4" s="325" t="s">
        <v>1770</v>
      </c>
      <c r="C4" s="326"/>
      <c r="D4" s="325"/>
      <c r="E4" s="317" t="s">
        <v>1771</v>
      </c>
    </row>
    <row r="5" spans="1:5" ht="15" customHeight="1" x14ac:dyDescent="0.25">
      <c r="A5" s="325" t="s">
        <v>1772</v>
      </c>
      <c r="B5" s="326"/>
      <c r="C5" s="326"/>
      <c r="D5" s="325"/>
      <c r="E5" s="317" t="s">
        <v>1771</v>
      </c>
    </row>
    <row r="6" spans="1:5" ht="15" customHeight="1" x14ac:dyDescent="0.25">
      <c r="A6" s="325" t="s">
        <v>1773</v>
      </c>
      <c r="B6" s="326"/>
      <c r="C6" s="326"/>
      <c r="D6" s="325"/>
      <c r="E6" s="317" t="s">
        <v>1771</v>
      </c>
    </row>
    <row r="7" spans="1:5" ht="120" customHeight="1" x14ac:dyDescent="0.25">
      <c r="A7" s="325" t="s">
        <v>1774</v>
      </c>
      <c r="B7" s="327" t="s">
        <v>1775</v>
      </c>
      <c r="C7" s="326"/>
      <c r="D7" s="325"/>
      <c r="E7" s="327" t="s">
        <v>1776</v>
      </c>
    </row>
    <row r="8" spans="1:5" ht="90" customHeight="1" x14ac:dyDescent="0.25">
      <c r="A8" s="325" t="s">
        <v>1777</v>
      </c>
      <c r="B8" s="326"/>
      <c r="C8" s="327" t="s">
        <v>1778</v>
      </c>
      <c r="D8" s="325" t="s">
        <v>1779</v>
      </c>
      <c r="E8" s="328" t="s">
        <v>1780</v>
      </c>
    </row>
    <row r="9" spans="1:5" ht="15" customHeight="1" x14ac:dyDescent="0.25">
      <c r="A9" s="325" t="s">
        <v>1781</v>
      </c>
      <c r="B9" s="326"/>
      <c r="C9" s="325" t="s">
        <v>1782</v>
      </c>
      <c r="D9" s="325"/>
      <c r="E9" s="329" t="s">
        <v>1783</v>
      </c>
    </row>
    <row r="10" spans="1:5" ht="30" customHeight="1" x14ac:dyDescent="0.25">
      <c r="A10" s="325" t="s">
        <v>1784</v>
      </c>
      <c r="B10" s="327" t="s">
        <v>1785</v>
      </c>
      <c r="C10" s="326"/>
      <c r="D10" s="325"/>
      <c r="E10" s="328" t="s">
        <v>1786</v>
      </c>
    </row>
    <row r="11" spans="1:5" ht="15" customHeight="1" x14ac:dyDescent="0.25">
      <c r="A11" s="325" t="s">
        <v>1787</v>
      </c>
      <c r="B11" s="326"/>
      <c r="C11" s="325" t="s">
        <v>1788</v>
      </c>
      <c r="D11" s="325" t="s">
        <v>1789</v>
      </c>
      <c r="E11" s="328" t="s">
        <v>1790</v>
      </c>
    </row>
    <row r="12" spans="1:5" ht="30" customHeight="1" x14ac:dyDescent="0.25">
      <c r="A12" s="330" t="s">
        <v>1791</v>
      </c>
      <c r="B12" s="330" t="s">
        <v>1792</v>
      </c>
      <c r="C12" s="330" t="s">
        <v>1793</v>
      </c>
      <c r="D12" s="330" t="s">
        <v>1794</v>
      </c>
      <c r="E12" s="330" t="s">
        <v>1795</v>
      </c>
    </row>
    <row r="13" spans="1:5" ht="30" customHeight="1" x14ac:dyDescent="0.25">
      <c r="A13" s="325" t="s">
        <v>1796</v>
      </c>
      <c r="B13" s="330" t="s">
        <v>1797</v>
      </c>
      <c r="C13" s="326"/>
      <c r="D13" s="325"/>
      <c r="E13" s="327" t="s">
        <v>1798</v>
      </c>
    </row>
    <row r="14" spans="1:5" ht="60" customHeight="1" x14ac:dyDescent="0.25">
      <c r="A14" s="325" t="s">
        <v>1799</v>
      </c>
      <c r="B14" s="330" t="s">
        <v>1800</v>
      </c>
      <c r="C14" s="326"/>
      <c r="D14" s="325"/>
      <c r="E14" s="327" t="s">
        <v>1801</v>
      </c>
    </row>
    <row r="15" spans="1:5" ht="30" customHeight="1" x14ac:dyDescent="0.25">
      <c r="A15" s="329" t="s">
        <v>1802</v>
      </c>
      <c r="B15" s="330" t="s">
        <v>1803</v>
      </c>
      <c r="C15" s="331"/>
      <c r="D15" s="329"/>
      <c r="E15" s="332" t="s">
        <v>1804</v>
      </c>
    </row>
    <row r="16" spans="1:5" ht="60" customHeight="1" x14ac:dyDescent="0.25">
      <c r="A16" s="325" t="s">
        <v>1805</v>
      </c>
      <c r="B16" s="330" t="s">
        <v>1806</v>
      </c>
      <c r="C16" s="326"/>
      <c r="D16" s="325"/>
      <c r="E16" s="327" t="s">
        <v>1807</v>
      </c>
    </row>
    <row r="17" spans="1:5" ht="45" customHeight="1" x14ac:dyDescent="0.25">
      <c r="A17" s="325" t="s">
        <v>1808</v>
      </c>
      <c r="B17" s="330" t="s">
        <v>1809</v>
      </c>
      <c r="C17" s="326"/>
      <c r="D17" s="325"/>
      <c r="E17" s="327" t="s">
        <v>1810</v>
      </c>
    </row>
    <row r="18" spans="1:5" ht="30" customHeight="1" x14ac:dyDescent="0.25">
      <c r="A18" s="325" t="s">
        <v>1811</v>
      </c>
      <c r="B18" s="330" t="s">
        <v>1812</v>
      </c>
      <c r="C18" s="326"/>
      <c r="D18" s="325"/>
      <c r="E18" s="332" t="s">
        <v>1813</v>
      </c>
    </row>
    <row r="19" spans="1:5" ht="45" customHeight="1" x14ac:dyDescent="0.25">
      <c r="A19" s="325" t="s">
        <v>1814</v>
      </c>
      <c r="B19" s="330" t="s">
        <v>1815</v>
      </c>
      <c r="C19" s="326"/>
      <c r="D19" s="325"/>
      <c r="E19" s="327" t="s">
        <v>1816</v>
      </c>
    </row>
    <row r="20" spans="1:5" ht="30" customHeight="1" x14ac:dyDescent="0.25">
      <c r="A20" s="325" t="s">
        <v>1817</v>
      </c>
      <c r="B20" s="330" t="s">
        <v>1818</v>
      </c>
      <c r="C20" s="326"/>
      <c r="D20" s="325"/>
      <c r="E20" s="332" t="s">
        <v>1819</v>
      </c>
    </row>
    <row r="21" spans="1:5" ht="75" customHeight="1" x14ac:dyDescent="0.25">
      <c r="A21" s="325" t="s">
        <v>1820</v>
      </c>
      <c r="B21" s="326"/>
      <c r="C21" s="327" t="s">
        <v>1821</v>
      </c>
      <c r="D21" s="325" t="s">
        <v>1822</v>
      </c>
      <c r="E21" s="328" t="s">
        <v>1823</v>
      </c>
    </row>
    <row r="22" spans="1:5" ht="15" customHeight="1" x14ac:dyDescent="0.25">
      <c r="A22" s="325" t="s">
        <v>1824</v>
      </c>
      <c r="B22" s="326"/>
      <c r="C22" s="325" t="s">
        <v>1825</v>
      </c>
      <c r="D22" s="325"/>
      <c r="E22" s="328" t="s">
        <v>1826</v>
      </c>
    </row>
    <row r="23" spans="1:5" ht="15" customHeight="1" x14ac:dyDescent="0.25">
      <c r="A23" s="325" t="s">
        <v>1827</v>
      </c>
      <c r="B23" s="326"/>
      <c r="C23" s="325" t="s">
        <v>1828</v>
      </c>
      <c r="D23" s="325" t="s">
        <v>1829</v>
      </c>
      <c r="E23" s="328" t="s">
        <v>1830</v>
      </c>
    </row>
    <row r="24" spans="1:5" ht="30" customHeight="1" x14ac:dyDescent="0.25">
      <c r="A24" s="325" t="s">
        <v>1831</v>
      </c>
      <c r="B24" s="326"/>
      <c r="C24" s="327" t="s">
        <v>1821</v>
      </c>
      <c r="D24" s="325" t="s">
        <v>1822</v>
      </c>
      <c r="E24" s="328" t="s">
        <v>1832</v>
      </c>
    </row>
    <row r="25" spans="1:5" ht="120" customHeight="1" x14ac:dyDescent="0.25">
      <c r="A25" s="325" t="s">
        <v>1833</v>
      </c>
      <c r="B25" s="325" t="s">
        <v>1834</v>
      </c>
      <c r="C25" s="326"/>
      <c r="D25" s="325" t="s">
        <v>1835</v>
      </c>
      <c r="E25" s="328" t="s">
        <v>1836</v>
      </c>
    </row>
    <row r="26" spans="1:5" ht="15" customHeight="1" x14ac:dyDescent="0.25">
      <c r="A26" s="333" t="s">
        <v>1837</v>
      </c>
      <c r="B26" s="334"/>
      <c r="C26" s="333" t="s">
        <v>1838</v>
      </c>
      <c r="D26" s="333"/>
      <c r="E26" s="335" t="s">
        <v>1839</v>
      </c>
    </row>
    <row r="27" spans="1:5" ht="75" customHeight="1" x14ac:dyDescent="0.25">
      <c r="A27" s="327" t="s">
        <v>1840</v>
      </c>
      <c r="B27" s="327" t="s">
        <v>1841</v>
      </c>
      <c r="C27" s="336"/>
      <c r="D27" s="327" t="s">
        <v>1842</v>
      </c>
      <c r="E27" s="328" t="s">
        <v>1843</v>
      </c>
    </row>
    <row r="28" spans="1:5" ht="15" customHeight="1" x14ac:dyDescent="0.25">
      <c r="A28" s="327" t="s">
        <v>1391</v>
      </c>
      <c r="B28" s="336"/>
      <c r="C28" s="336"/>
      <c r="D28" s="327"/>
      <c r="E28" s="328" t="s">
        <v>1844</v>
      </c>
    </row>
    <row r="29" spans="1:5" ht="15" customHeight="1" x14ac:dyDescent="0.25">
      <c r="A29" s="327" t="s">
        <v>1394</v>
      </c>
      <c r="B29" s="336"/>
      <c r="C29" s="336"/>
      <c r="D29" s="327"/>
      <c r="E29" s="328" t="s">
        <v>1845</v>
      </c>
    </row>
    <row r="30" spans="1:5" ht="15" customHeight="1" x14ac:dyDescent="0.25">
      <c r="A30" s="327" t="s">
        <v>1397</v>
      </c>
      <c r="B30" s="336"/>
      <c r="C30" s="336"/>
      <c r="D30" s="327"/>
      <c r="E30" s="328" t="s">
        <v>1846</v>
      </c>
    </row>
    <row r="31" spans="1:5" ht="75" customHeight="1" x14ac:dyDescent="0.25">
      <c r="A31" s="325" t="s">
        <v>1847</v>
      </c>
      <c r="B31" s="325"/>
      <c r="C31" s="325"/>
      <c r="D31" s="325"/>
      <c r="E31" s="327" t="s">
        <v>1848</v>
      </c>
    </row>
    <row r="32" spans="1:5" ht="60" customHeight="1" x14ac:dyDescent="0.25">
      <c r="A32" s="325" t="s">
        <v>1849</v>
      </c>
      <c r="B32" s="326"/>
      <c r="C32" s="325" t="s">
        <v>1850</v>
      </c>
      <c r="D32" s="325" t="s">
        <v>1851</v>
      </c>
      <c r="E32" s="328" t="s">
        <v>1852</v>
      </c>
    </row>
    <row r="33" spans="1:5" ht="30" customHeight="1" x14ac:dyDescent="0.25">
      <c r="A33" s="325" t="s">
        <v>1853</v>
      </c>
      <c r="B33" s="327" t="s">
        <v>1854</v>
      </c>
      <c r="C33" s="326"/>
      <c r="D33" s="325" t="s">
        <v>1855</v>
      </c>
      <c r="E33" s="328" t="s">
        <v>1856</v>
      </c>
    </row>
    <row r="34" spans="1:5" ht="75" customHeight="1" x14ac:dyDescent="0.25">
      <c r="A34" s="325" t="s">
        <v>1857</v>
      </c>
      <c r="B34" s="325" t="s">
        <v>1858</v>
      </c>
      <c r="C34" s="326"/>
      <c r="D34" s="325" t="s">
        <v>1859</v>
      </c>
      <c r="E34" s="328" t="s">
        <v>1860</v>
      </c>
    </row>
    <row r="35" spans="1:5" ht="15" customHeight="1" x14ac:dyDescent="0.25">
      <c r="A35" s="325" t="s">
        <v>1861</v>
      </c>
      <c r="B35" s="326"/>
      <c r="C35" s="325" t="s">
        <v>1862</v>
      </c>
      <c r="D35" s="325"/>
      <c r="E35" s="329" t="s">
        <v>1863</v>
      </c>
    </row>
    <row r="36" spans="1:5" ht="15" customHeight="1" x14ac:dyDescent="0.25">
      <c r="A36" s="325" t="s">
        <v>1864</v>
      </c>
      <c r="B36" s="325"/>
      <c r="C36" s="325"/>
      <c r="D36" s="325"/>
      <c r="E36" s="317" t="s">
        <v>1865</v>
      </c>
    </row>
    <row r="37" spans="1:5" ht="45" customHeight="1" x14ac:dyDescent="0.25">
      <c r="A37" s="325" t="s">
        <v>1866</v>
      </c>
      <c r="B37" s="325" t="s">
        <v>1867</v>
      </c>
      <c r="C37" s="326"/>
      <c r="D37" s="325"/>
      <c r="E37" s="328" t="s">
        <v>1868</v>
      </c>
    </row>
    <row r="38" spans="1:5" ht="30" customHeight="1" x14ac:dyDescent="0.25">
      <c r="A38" s="325" t="s">
        <v>1869</v>
      </c>
      <c r="B38" s="327" t="s">
        <v>1854</v>
      </c>
      <c r="C38" s="326"/>
      <c r="D38" s="327" t="s">
        <v>1870</v>
      </c>
      <c r="E38" s="327" t="s">
        <v>1871</v>
      </c>
    </row>
    <row r="39" spans="1:5" ht="15" customHeight="1" x14ac:dyDescent="0.25">
      <c r="A39" s="325" t="s">
        <v>1872</v>
      </c>
      <c r="B39" s="325" t="s">
        <v>1873</v>
      </c>
      <c r="C39" s="325" t="s">
        <v>1874</v>
      </c>
      <c r="D39" s="325" t="s">
        <v>1875</v>
      </c>
      <c r="E39" s="328" t="s">
        <v>1876</v>
      </c>
    </row>
    <row r="40" spans="1:5" ht="15" customHeight="1" x14ac:dyDescent="0.25">
      <c r="A40" s="337" t="s">
        <v>1877</v>
      </c>
      <c r="B40" s="338"/>
      <c r="C40" s="337" t="s">
        <v>1878</v>
      </c>
      <c r="D40" s="337"/>
      <c r="E40" s="330" t="s">
        <v>1879</v>
      </c>
    </row>
    <row r="41" spans="1:5" ht="30" customHeight="1" x14ac:dyDescent="0.25">
      <c r="A41" s="337" t="s">
        <v>1880</v>
      </c>
      <c r="B41" s="338"/>
      <c r="C41" s="330" t="s">
        <v>1881</v>
      </c>
      <c r="D41" s="337"/>
      <c r="E41" s="330" t="s">
        <v>1882</v>
      </c>
    </row>
    <row r="42" spans="1:5" ht="60" customHeight="1" x14ac:dyDescent="0.25">
      <c r="A42" s="325" t="s">
        <v>1883</v>
      </c>
      <c r="B42" s="325" t="s">
        <v>1884</v>
      </c>
      <c r="C42" s="327" t="s">
        <v>1885</v>
      </c>
      <c r="D42" s="325" t="s">
        <v>1886</v>
      </c>
      <c r="E42" s="328" t="s">
        <v>1887</v>
      </c>
    </row>
    <row r="43" spans="1:5" ht="15" customHeight="1" x14ac:dyDescent="0.25">
      <c r="A43" s="327" t="s">
        <v>1888</v>
      </c>
      <c r="B43" s="336"/>
      <c r="C43" s="327" t="s">
        <v>1889</v>
      </c>
      <c r="D43" s="327"/>
      <c r="E43" s="328" t="s">
        <v>1890</v>
      </c>
    </row>
    <row r="44" spans="1:5" ht="45" customHeight="1" x14ac:dyDescent="0.25">
      <c r="A44" s="325" t="s">
        <v>1891</v>
      </c>
      <c r="B44" s="327" t="s">
        <v>1892</v>
      </c>
      <c r="C44" s="327" t="s">
        <v>1893</v>
      </c>
      <c r="D44" s="339" t="s">
        <v>1894</v>
      </c>
      <c r="E44" s="328" t="s">
        <v>1895</v>
      </c>
    </row>
    <row r="45" spans="1:5" ht="30" customHeight="1" x14ac:dyDescent="0.25">
      <c r="A45" s="325" t="s">
        <v>1718</v>
      </c>
      <c r="B45" s="326"/>
      <c r="C45" s="325" t="s">
        <v>1896</v>
      </c>
      <c r="D45" s="339" t="s">
        <v>1897</v>
      </c>
      <c r="E45" s="328" t="s">
        <v>1898</v>
      </c>
    </row>
    <row r="46" spans="1:5" ht="30" customHeight="1" x14ac:dyDescent="0.25">
      <c r="A46" s="325" t="s">
        <v>1717</v>
      </c>
      <c r="B46" s="326"/>
      <c r="C46" s="325" t="s">
        <v>1899</v>
      </c>
      <c r="D46" s="339" t="s">
        <v>1900</v>
      </c>
      <c r="E46" s="328" t="s">
        <v>1901</v>
      </c>
    </row>
    <row r="47" spans="1:5" ht="45" customHeight="1" x14ac:dyDescent="0.25">
      <c r="A47" s="325" t="s">
        <v>1902</v>
      </c>
      <c r="B47" s="325" t="s">
        <v>1903</v>
      </c>
      <c r="C47" s="326"/>
      <c r="D47" s="325" t="s">
        <v>1904</v>
      </c>
      <c r="E47" s="328" t="s">
        <v>1905</v>
      </c>
    </row>
    <row r="48" spans="1:5" ht="60" customHeight="1" x14ac:dyDescent="0.25">
      <c r="A48" s="325" t="s">
        <v>1906</v>
      </c>
      <c r="B48" s="327" t="s">
        <v>1907</v>
      </c>
      <c r="C48" s="326"/>
      <c r="D48" s="327" t="s">
        <v>1908</v>
      </c>
      <c r="E48" s="328" t="s">
        <v>1909</v>
      </c>
    </row>
    <row r="49" spans="1:5" ht="15" customHeight="1" x14ac:dyDescent="0.25">
      <c r="A49" s="325" t="s">
        <v>1910</v>
      </c>
      <c r="B49" s="326"/>
      <c r="C49" s="325" t="s">
        <v>1911</v>
      </c>
      <c r="D49" s="325" t="s">
        <v>1912</v>
      </c>
      <c r="E49" s="329" t="s">
        <v>1913</v>
      </c>
    </row>
    <row r="50" spans="1:5" ht="15" customHeight="1" x14ac:dyDescent="0.25">
      <c r="A50" s="325" t="s">
        <v>1914</v>
      </c>
      <c r="B50" s="326"/>
      <c r="C50" s="325" t="s">
        <v>1915</v>
      </c>
      <c r="D50" s="325" t="s">
        <v>1916</v>
      </c>
      <c r="E50" s="329" t="s">
        <v>1917</v>
      </c>
    </row>
    <row r="51" spans="1:5" ht="15" customHeight="1" x14ac:dyDescent="0.25">
      <c r="A51" s="325" t="s">
        <v>1703</v>
      </c>
      <c r="B51" s="326"/>
      <c r="C51" s="325" t="s">
        <v>1766</v>
      </c>
      <c r="D51" s="325" t="s">
        <v>1918</v>
      </c>
      <c r="E51" s="329" t="s">
        <v>1919</v>
      </c>
    </row>
    <row r="52" spans="1:5" ht="30" customHeight="1" x14ac:dyDescent="0.25">
      <c r="A52" s="325" t="s">
        <v>1704</v>
      </c>
      <c r="B52" s="326"/>
      <c r="C52" s="327" t="s">
        <v>1920</v>
      </c>
      <c r="D52" s="325" t="s">
        <v>1921</v>
      </c>
      <c r="E52" s="329" t="s">
        <v>1922</v>
      </c>
    </row>
    <row r="53" spans="1:5" ht="30" customHeight="1" x14ac:dyDescent="0.25">
      <c r="A53" s="325" t="s">
        <v>1923</v>
      </c>
      <c r="B53" s="326"/>
      <c r="C53" s="325" t="s">
        <v>1924</v>
      </c>
      <c r="D53" s="339" t="s">
        <v>1925</v>
      </c>
      <c r="E53" s="328" t="s">
        <v>1926</v>
      </c>
    </row>
    <row r="54" spans="1:5" ht="15" customHeight="1" x14ac:dyDescent="0.25">
      <c r="A54" s="325" t="s">
        <v>1927</v>
      </c>
      <c r="B54" s="325" t="s">
        <v>1928</v>
      </c>
      <c r="C54" s="325" t="s">
        <v>1929</v>
      </c>
      <c r="D54" s="325" t="s">
        <v>1930</v>
      </c>
      <c r="E54" s="329" t="s">
        <v>1931</v>
      </c>
    </row>
    <row r="55" spans="1:5" ht="45" customHeight="1" x14ac:dyDescent="0.25">
      <c r="A55" s="325" t="s">
        <v>1692</v>
      </c>
      <c r="B55" s="326"/>
      <c r="C55" s="325" t="s">
        <v>1932</v>
      </c>
      <c r="D55" s="327" t="s">
        <v>1933</v>
      </c>
      <c r="E55" s="325" t="s">
        <v>1934</v>
      </c>
    </row>
    <row r="56" spans="1:5" ht="45" customHeight="1" x14ac:dyDescent="0.25">
      <c r="A56" s="325" t="s">
        <v>1691</v>
      </c>
      <c r="B56" s="326"/>
      <c r="C56" s="325" t="s">
        <v>1935</v>
      </c>
      <c r="D56" s="327" t="s">
        <v>1936</v>
      </c>
      <c r="E56" s="325" t="s">
        <v>1937</v>
      </c>
    </row>
    <row r="57" spans="1:5" ht="15" customHeight="1" x14ac:dyDescent="0.25">
      <c r="A57" s="325" t="s">
        <v>1695</v>
      </c>
      <c r="B57" s="326"/>
      <c r="C57" s="325" t="s">
        <v>1938</v>
      </c>
      <c r="D57" s="325"/>
      <c r="E57" s="329" t="s">
        <v>1939</v>
      </c>
    </row>
    <row r="58" spans="1:5" ht="15" customHeight="1" x14ac:dyDescent="0.25">
      <c r="A58" s="325" t="s">
        <v>1940</v>
      </c>
      <c r="B58" s="326"/>
      <c r="C58" s="325" t="s">
        <v>1941</v>
      </c>
      <c r="D58" s="325"/>
      <c r="E58" s="329" t="s">
        <v>1942</v>
      </c>
    </row>
    <row r="59" spans="1:5" ht="15" customHeight="1" x14ac:dyDescent="0.25">
      <c r="A59" s="325" t="s">
        <v>1943</v>
      </c>
      <c r="B59" s="325" t="s">
        <v>1944</v>
      </c>
      <c r="C59" s="325" t="s">
        <v>1945</v>
      </c>
      <c r="D59" s="325"/>
      <c r="E59" s="329" t="s">
        <v>1946</v>
      </c>
    </row>
    <row r="60" spans="1:5" ht="15" customHeight="1" x14ac:dyDescent="0.25">
      <c r="A60" s="325" t="s">
        <v>1947</v>
      </c>
      <c r="B60" s="326"/>
      <c r="C60" s="325" t="s">
        <v>1948</v>
      </c>
      <c r="D60" s="325"/>
      <c r="E60" s="329" t="s">
        <v>1949</v>
      </c>
    </row>
    <row r="61" spans="1:5" ht="45" customHeight="1" x14ac:dyDescent="0.25">
      <c r="A61" s="325" t="s">
        <v>1950</v>
      </c>
      <c r="B61" s="325" t="s">
        <v>1951</v>
      </c>
      <c r="C61" s="326"/>
      <c r="D61" s="327" t="s">
        <v>1952</v>
      </c>
      <c r="E61" s="325" t="s">
        <v>1953</v>
      </c>
    </row>
    <row r="62" spans="1:5" ht="15" customHeight="1" x14ac:dyDescent="0.25">
      <c r="A62" s="325" t="s">
        <v>1954</v>
      </c>
      <c r="B62" s="325" t="s">
        <v>1944</v>
      </c>
      <c r="C62" s="326"/>
      <c r="D62" s="325"/>
      <c r="E62" s="329" t="s">
        <v>1955</v>
      </c>
    </row>
    <row r="63" spans="1:5" ht="15" customHeight="1" x14ac:dyDescent="0.25">
      <c r="A63" s="325" t="s">
        <v>1956</v>
      </c>
      <c r="B63" s="325" t="s">
        <v>1944</v>
      </c>
      <c r="C63" s="326"/>
      <c r="D63" s="325"/>
      <c r="E63" s="329" t="s">
        <v>1957</v>
      </c>
    </row>
    <row r="64" spans="1:5" ht="15" customHeight="1" x14ac:dyDescent="0.25">
      <c r="A64" s="339" t="s">
        <v>1958</v>
      </c>
      <c r="B64" s="325" t="s">
        <v>1944</v>
      </c>
      <c r="C64" s="326"/>
      <c r="D64" s="325" t="s">
        <v>1959</v>
      </c>
      <c r="E64" s="329" t="s">
        <v>1960</v>
      </c>
    </row>
    <row r="65" spans="1:5" ht="30" customHeight="1" x14ac:dyDescent="0.25">
      <c r="A65" s="339" t="s">
        <v>1961</v>
      </c>
      <c r="B65" s="325" t="s">
        <v>1944</v>
      </c>
      <c r="C65" s="326"/>
      <c r="D65" s="325" t="s">
        <v>1962</v>
      </c>
      <c r="E65" s="328" t="s">
        <v>1963</v>
      </c>
    </row>
    <row r="66" spans="1:5" ht="15" customHeight="1" x14ac:dyDescent="0.25">
      <c r="A66" s="339" t="s">
        <v>1964</v>
      </c>
      <c r="B66" s="325" t="s">
        <v>1944</v>
      </c>
      <c r="C66" s="326"/>
      <c r="D66" s="325" t="s">
        <v>1965</v>
      </c>
      <c r="E66" s="340" t="s">
        <v>1966</v>
      </c>
    </row>
    <row r="67" spans="1:5" ht="15" customHeight="1" x14ac:dyDescent="0.25">
      <c r="A67" s="339" t="s">
        <v>1967</v>
      </c>
      <c r="B67" s="325" t="s">
        <v>1944</v>
      </c>
      <c r="C67" s="326"/>
      <c r="D67" s="325" t="s">
        <v>1968</v>
      </c>
      <c r="E67" s="340" t="s">
        <v>1969</v>
      </c>
    </row>
    <row r="68" spans="1:5" ht="15" customHeight="1" x14ac:dyDescent="0.25">
      <c r="A68" s="325" t="s">
        <v>1970</v>
      </c>
      <c r="B68" s="325" t="s">
        <v>1944</v>
      </c>
      <c r="C68" s="326"/>
      <c r="D68" s="325" t="s">
        <v>1971</v>
      </c>
      <c r="E68" s="329" t="s">
        <v>1972</v>
      </c>
    </row>
    <row r="69" spans="1:5" ht="15" customHeight="1" x14ac:dyDescent="0.25">
      <c r="A69" s="339" t="s">
        <v>1973</v>
      </c>
      <c r="B69" s="325" t="s">
        <v>1944</v>
      </c>
      <c r="C69" s="326"/>
      <c r="D69" s="325" t="s">
        <v>1974</v>
      </c>
      <c r="E69" s="329" t="s">
        <v>1975</v>
      </c>
    </row>
    <row r="70" spans="1:5" ht="30" customHeight="1" x14ac:dyDescent="0.25">
      <c r="A70" s="339" t="s">
        <v>1976</v>
      </c>
      <c r="B70" s="325" t="s">
        <v>1944</v>
      </c>
      <c r="C70" s="326"/>
      <c r="D70" s="325" t="s">
        <v>1977</v>
      </c>
      <c r="E70" s="328" t="s">
        <v>1978</v>
      </c>
    </row>
    <row r="71" spans="1:5" ht="45" customHeight="1" x14ac:dyDescent="0.25">
      <c r="A71" s="341" t="s">
        <v>1979</v>
      </c>
      <c r="B71" s="325" t="s">
        <v>1944</v>
      </c>
      <c r="C71" s="342"/>
      <c r="D71" s="328"/>
      <c r="E71" s="328" t="s">
        <v>1980</v>
      </c>
    </row>
    <row r="72" spans="1:5" ht="45" customHeight="1" x14ac:dyDescent="0.25">
      <c r="A72" s="325" t="s">
        <v>1981</v>
      </c>
      <c r="B72" s="325" t="s">
        <v>1858</v>
      </c>
      <c r="C72" s="326"/>
      <c r="D72" s="325"/>
      <c r="E72" s="328" t="s">
        <v>1982</v>
      </c>
    </row>
    <row r="73" spans="1:5" ht="15" customHeight="1" x14ac:dyDescent="0.25">
      <c r="A73" s="325" t="s">
        <v>1983</v>
      </c>
      <c r="B73" s="325" t="s">
        <v>1858</v>
      </c>
      <c r="C73" s="326"/>
      <c r="D73" s="325" t="s">
        <v>1984</v>
      </c>
      <c r="E73" s="329" t="s">
        <v>1985</v>
      </c>
    </row>
    <row r="74" spans="1:5" ht="15" customHeight="1" x14ac:dyDescent="0.25">
      <c r="A74" s="325" t="s">
        <v>1986</v>
      </c>
      <c r="B74" s="325" t="s">
        <v>1858</v>
      </c>
      <c r="C74" s="326"/>
      <c r="D74" s="325" t="s">
        <v>1987</v>
      </c>
      <c r="E74" s="329" t="s">
        <v>1988</v>
      </c>
    </row>
    <row r="75" spans="1:5" ht="15" customHeight="1" x14ac:dyDescent="0.25">
      <c r="A75" s="325" t="s">
        <v>1989</v>
      </c>
      <c r="B75" s="325" t="s">
        <v>1858</v>
      </c>
      <c r="C75" s="326"/>
      <c r="D75" s="325" t="s">
        <v>1990</v>
      </c>
      <c r="E75" s="329" t="s">
        <v>1991</v>
      </c>
    </row>
    <row r="76" spans="1:5" ht="31.5" customHeight="1" x14ac:dyDescent="0.25">
      <c r="A76" s="325" t="s">
        <v>1992</v>
      </c>
      <c r="B76" s="327" t="s">
        <v>1785</v>
      </c>
      <c r="C76" s="326"/>
      <c r="D76" s="325"/>
      <c r="E76" s="328" t="s">
        <v>1993</v>
      </c>
    </row>
    <row r="77" spans="1:5" ht="15" customHeight="1" x14ac:dyDescent="0.25">
      <c r="A77" s="325" t="s">
        <v>1994</v>
      </c>
      <c r="B77" s="327" t="s">
        <v>1841</v>
      </c>
      <c r="C77" s="326"/>
      <c r="D77" s="325"/>
      <c r="E77" s="329" t="s">
        <v>1995</v>
      </c>
    </row>
    <row r="78" spans="1:5" ht="15" customHeight="1" x14ac:dyDescent="0.25">
      <c r="A78" s="325" t="s">
        <v>1996</v>
      </c>
      <c r="B78" s="326"/>
      <c r="C78" s="326"/>
      <c r="D78" s="325" t="s">
        <v>1997</v>
      </c>
      <c r="E78" s="329" t="s">
        <v>1998</v>
      </c>
    </row>
    <row r="79" spans="1:5" ht="15" customHeight="1" x14ac:dyDescent="0.25">
      <c r="A79" s="339" t="s">
        <v>1642</v>
      </c>
      <c r="B79" s="325" t="s">
        <v>1928</v>
      </c>
      <c r="C79" s="325" t="s">
        <v>1929</v>
      </c>
      <c r="D79" s="325" t="s">
        <v>1930</v>
      </c>
      <c r="E79" s="329" t="s">
        <v>1999</v>
      </c>
    </row>
    <row r="80" spans="1:5" ht="45" customHeight="1" x14ac:dyDescent="0.25">
      <c r="A80" s="339" t="s">
        <v>1739</v>
      </c>
      <c r="B80" s="326"/>
      <c r="C80" s="325" t="s">
        <v>1932</v>
      </c>
      <c r="D80" s="327" t="s">
        <v>1936</v>
      </c>
      <c r="E80" s="329" t="s">
        <v>2000</v>
      </c>
    </row>
    <row r="81" spans="1:5" ht="45" customHeight="1" x14ac:dyDescent="0.25">
      <c r="A81" s="325" t="s">
        <v>2001</v>
      </c>
      <c r="B81" s="326"/>
      <c r="C81" s="326"/>
      <c r="D81" s="327" t="s">
        <v>2002</v>
      </c>
      <c r="E81" s="329" t="s">
        <v>2003</v>
      </c>
    </row>
    <row r="82" spans="1:5" ht="30" customHeight="1" x14ac:dyDescent="0.25">
      <c r="A82" s="325" t="s">
        <v>2004</v>
      </c>
      <c r="B82" s="326"/>
      <c r="C82" s="326"/>
      <c r="D82" s="327" t="s">
        <v>2005</v>
      </c>
      <c r="E82" s="329" t="s">
        <v>2006</v>
      </c>
    </row>
    <row r="83" spans="1:5" ht="45" customHeight="1" x14ac:dyDescent="0.25">
      <c r="A83" s="325" t="s">
        <v>2007</v>
      </c>
      <c r="B83" s="326"/>
      <c r="C83" s="326"/>
      <c r="D83" s="327" t="s">
        <v>2008</v>
      </c>
      <c r="E83" s="328" t="s">
        <v>2009</v>
      </c>
    </row>
    <row r="84" spans="1:5" ht="45" customHeight="1" x14ac:dyDescent="0.25">
      <c r="A84" s="325" t="s">
        <v>2010</v>
      </c>
      <c r="B84" s="326"/>
      <c r="C84" s="326"/>
      <c r="D84" s="327" t="s">
        <v>2011</v>
      </c>
      <c r="E84" s="329" t="s">
        <v>2012</v>
      </c>
    </row>
    <row r="85" spans="1:5" ht="47.25" customHeight="1" x14ac:dyDescent="0.25">
      <c r="A85" s="325" t="s">
        <v>2013</v>
      </c>
      <c r="B85" s="326"/>
      <c r="C85" s="326"/>
      <c r="D85" s="327" t="s">
        <v>2014</v>
      </c>
      <c r="E85" s="329" t="s">
        <v>2015</v>
      </c>
    </row>
    <row r="86" spans="1:5" ht="45" customHeight="1" x14ac:dyDescent="0.25">
      <c r="A86" s="325" t="s">
        <v>2016</v>
      </c>
      <c r="B86" s="326"/>
      <c r="C86" s="326"/>
      <c r="D86" s="327" t="s">
        <v>2017</v>
      </c>
      <c r="E86" s="329" t="s">
        <v>2018</v>
      </c>
    </row>
    <row r="87" spans="1:5" ht="30" customHeight="1" x14ac:dyDescent="0.25">
      <c r="A87" s="325" t="s">
        <v>2019</v>
      </c>
      <c r="B87" s="326"/>
      <c r="C87" s="326"/>
      <c r="D87" s="327" t="s">
        <v>2020</v>
      </c>
      <c r="E87" s="329" t="s">
        <v>2021</v>
      </c>
    </row>
    <row r="88" spans="1:5" ht="45" customHeight="1" x14ac:dyDescent="0.25">
      <c r="A88" s="325" t="s">
        <v>2022</v>
      </c>
      <c r="B88" s="326"/>
      <c r="C88" s="326"/>
      <c r="D88" s="327" t="s">
        <v>2023</v>
      </c>
      <c r="E88" s="329" t="s">
        <v>2024</v>
      </c>
    </row>
    <row r="89" spans="1:5" ht="45" customHeight="1" x14ac:dyDescent="0.25">
      <c r="A89" s="325" t="s">
        <v>2025</v>
      </c>
      <c r="B89" s="326"/>
      <c r="C89" s="326"/>
      <c r="D89" s="327" t="s">
        <v>2026</v>
      </c>
      <c r="E89" s="328" t="s">
        <v>2027</v>
      </c>
    </row>
    <row r="90" spans="1:5" ht="15" customHeight="1" x14ac:dyDescent="0.25">
      <c r="A90" s="325" t="s">
        <v>2028</v>
      </c>
      <c r="B90" s="326"/>
      <c r="C90" s="326"/>
      <c r="D90" s="325" t="s">
        <v>1794</v>
      </c>
      <c r="E90" s="329" t="s">
        <v>2029</v>
      </c>
    </row>
    <row r="91" spans="1:5" ht="15" customHeight="1" x14ac:dyDescent="0.25">
      <c r="A91" s="325" t="s">
        <v>2030</v>
      </c>
      <c r="B91" s="326"/>
      <c r="C91" s="326"/>
      <c r="D91" s="325" t="s">
        <v>1925</v>
      </c>
      <c r="E91" s="329" t="s">
        <v>2031</v>
      </c>
    </row>
    <row r="92" spans="1:5" ht="15" customHeight="1" x14ac:dyDescent="0.25">
      <c r="A92" s="339" t="s">
        <v>2032</v>
      </c>
      <c r="B92" s="326"/>
      <c r="C92" s="326"/>
      <c r="D92" s="325" t="s">
        <v>2033</v>
      </c>
      <c r="E92" s="329" t="s">
        <v>2034</v>
      </c>
    </row>
    <row r="93" spans="1:5" ht="15" customHeight="1" x14ac:dyDescent="0.25">
      <c r="A93" s="339" t="s">
        <v>2035</v>
      </c>
      <c r="B93" s="326"/>
      <c r="C93" s="326"/>
      <c r="D93" s="325" t="s">
        <v>2036</v>
      </c>
      <c r="E93" s="329" t="s">
        <v>2037</v>
      </c>
    </row>
    <row r="94" spans="1:5" ht="15" customHeight="1" x14ac:dyDescent="0.25">
      <c r="A94" s="339" t="s">
        <v>2038</v>
      </c>
      <c r="B94" s="326"/>
      <c r="C94" s="326"/>
      <c r="D94" s="325" t="s">
        <v>2039</v>
      </c>
      <c r="E94" s="329" t="s">
        <v>2040</v>
      </c>
    </row>
    <row r="95" spans="1:5" ht="15" customHeight="1" x14ac:dyDescent="0.25">
      <c r="A95" s="339" t="s">
        <v>2041</v>
      </c>
      <c r="B95" s="326"/>
      <c r="C95" s="326"/>
      <c r="D95" s="325" t="s">
        <v>2042</v>
      </c>
      <c r="E95" s="329" t="s">
        <v>2043</v>
      </c>
    </row>
    <row r="96" spans="1:5" ht="15" customHeight="1" x14ac:dyDescent="0.25">
      <c r="A96" s="339" t="s">
        <v>2044</v>
      </c>
      <c r="B96" s="326"/>
      <c r="C96" s="326"/>
      <c r="D96" s="325" t="s">
        <v>2045</v>
      </c>
      <c r="E96" s="329" t="s">
        <v>2046</v>
      </c>
    </row>
    <row r="97" spans="1:5" ht="15" customHeight="1" x14ac:dyDescent="0.25">
      <c r="A97" s="339" t="s">
        <v>2047</v>
      </c>
      <c r="B97" s="326"/>
      <c r="C97" s="326"/>
      <c r="D97" s="325" t="s">
        <v>2048</v>
      </c>
      <c r="E97" s="329" t="s">
        <v>2049</v>
      </c>
    </row>
    <row r="98" spans="1:5" ht="15" customHeight="1" x14ac:dyDescent="0.25">
      <c r="A98" s="339" t="s">
        <v>2050</v>
      </c>
      <c r="B98" s="326"/>
      <c r="C98" s="326"/>
      <c r="D98" s="325" t="s">
        <v>1965</v>
      </c>
      <c r="E98" s="329" t="s">
        <v>2051</v>
      </c>
    </row>
    <row r="99" spans="1:5" ht="15" customHeight="1" x14ac:dyDescent="0.25">
      <c r="A99" s="339" t="s">
        <v>2052</v>
      </c>
      <c r="B99" s="326"/>
      <c r="C99" s="326"/>
      <c r="D99" s="325" t="s">
        <v>1962</v>
      </c>
      <c r="E99" s="329" t="s">
        <v>2053</v>
      </c>
    </row>
    <row r="100" spans="1:5" ht="15" customHeight="1" x14ac:dyDescent="0.25">
      <c r="A100" s="339" t="s">
        <v>2054</v>
      </c>
      <c r="B100" s="326"/>
      <c r="C100" s="326"/>
      <c r="D100" s="325" t="s">
        <v>1968</v>
      </c>
      <c r="E100" s="329" t="s">
        <v>2055</v>
      </c>
    </row>
    <row r="101" spans="1:5" ht="15" customHeight="1" x14ac:dyDescent="0.25">
      <c r="A101" s="339" t="s">
        <v>2056</v>
      </c>
      <c r="B101" s="326"/>
      <c r="C101" s="326"/>
      <c r="D101" s="325" t="s">
        <v>2057</v>
      </c>
      <c r="E101" s="329" t="s">
        <v>2058</v>
      </c>
    </row>
    <row r="102" spans="1:5" ht="15" customHeight="1" x14ac:dyDescent="0.25">
      <c r="A102" s="325" t="s">
        <v>2059</v>
      </c>
      <c r="B102" s="326"/>
      <c r="C102" s="326"/>
      <c r="D102" s="325" t="s">
        <v>2060</v>
      </c>
      <c r="E102" s="329" t="s">
        <v>2043</v>
      </c>
    </row>
    <row r="103" spans="1:5" ht="15" customHeight="1" x14ac:dyDescent="0.25">
      <c r="A103" s="325" t="s">
        <v>2061</v>
      </c>
      <c r="B103" s="326"/>
      <c r="C103" s="326"/>
      <c r="D103" s="325" t="s">
        <v>2062</v>
      </c>
      <c r="E103" s="329" t="s">
        <v>2063</v>
      </c>
    </row>
    <row r="104" spans="1:5" ht="15" customHeight="1" x14ac:dyDescent="0.25">
      <c r="A104" s="325" t="s">
        <v>2064</v>
      </c>
      <c r="B104" s="326"/>
      <c r="C104" s="326"/>
      <c r="D104" s="325" t="s">
        <v>2065</v>
      </c>
      <c r="E104" s="329" t="s">
        <v>2066</v>
      </c>
    </row>
    <row r="105" spans="1:5" ht="15" customHeight="1" x14ac:dyDescent="0.25">
      <c r="A105" s="339" t="s">
        <v>2067</v>
      </c>
      <c r="B105" s="326"/>
      <c r="C105" s="326"/>
      <c r="D105" s="325" t="s">
        <v>2068</v>
      </c>
      <c r="E105" s="329" t="s">
        <v>2069</v>
      </c>
    </row>
    <row r="106" spans="1:5" ht="15" customHeight="1" x14ac:dyDescent="0.25">
      <c r="A106" s="325" t="s">
        <v>2070</v>
      </c>
      <c r="B106" s="326"/>
      <c r="C106" s="326"/>
      <c r="D106" s="325" t="s">
        <v>2071</v>
      </c>
      <c r="E106" s="329" t="s">
        <v>2072</v>
      </c>
    </row>
    <row r="107" spans="1:5" ht="15" customHeight="1" x14ac:dyDescent="0.25">
      <c r="A107" s="325" t="s">
        <v>2073</v>
      </c>
      <c r="B107" s="326"/>
      <c r="C107" s="326"/>
      <c r="D107" s="325" t="s">
        <v>2074</v>
      </c>
      <c r="E107" s="329" t="s">
        <v>2075</v>
      </c>
    </row>
    <row r="108" spans="1:5" ht="15" customHeight="1" x14ac:dyDescent="0.25">
      <c r="A108" s="325" t="s">
        <v>2076</v>
      </c>
      <c r="B108" s="326"/>
      <c r="C108" s="326"/>
      <c r="D108" s="325" t="s">
        <v>2077</v>
      </c>
      <c r="E108" s="329" t="s">
        <v>2078</v>
      </c>
    </row>
    <row r="109" spans="1:5" ht="15" customHeight="1" x14ac:dyDescent="0.25">
      <c r="A109" s="325" t="s">
        <v>2079</v>
      </c>
      <c r="B109" s="326"/>
      <c r="C109" s="326"/>
      <c r="D109" s="325" t="s">
        <v>2080</v>
      </c>
      <c r="E109" s="329" t="s">
        <v>2081</v>
      </c>
    </row>
    <row r="110" spans="1:5" ht="15" customHeight="1" x14ac:dyDescent="0.25">
      <c r="A110" s="325" t="s">
        <v>2082</v>
      </c>
      <c r="B110" s="326"/>
      <c r="C110" s="326"/>
      <c r="D110" s="325" t="s">
        <v>2083</v>
      </c>
      <c r="E110" s="329" t="s">
        <v>2084</v>
      </c>
    </row>
    <row r="111" spans="1:5" ht="15" customHeight="1" x14ac:dyDescent="0.25">
      <c r="A111" s="325" t="s">
        <v>2085</v>
      </c>
      <c r="B111" s="326"/>
      <c r="C111" s="326"/>
      <c r="D111" s="325" t="s">
        <v>2086</v>
      </c>
      <c r="E111" s="329" t="s">
        <v>2087</v>
      </c>
    </row>
    <row r="112" spans="1:5" ht="15" customHeight="1" x14ac:dyDescent="0.25">
      <c r="A112" s="329" t="s">
        <v>2088</v>
      </c>
      <c r="B112" s="331"/>
      <c r="C112" s="331"/>
      <c r="D112" s="325" t="s">
        <v>2089</v>
      </c>
      <c r="E112" s="329" t="s">
        <v>2090</v>
      </c>
    </row>
    <row r="113" spans="1:5" ht="15" customHeight="1" x14ac:dyDescent="0.25">
      <c r="A113" s="329" t="s">
        <v>2091</v>
      </c>
      <c r="B113" s="331"/>
      <c r="C113" s="331"/>
      <c r="D113" s="325" t="s">
        <v>2092</v>
      </c>
      <c r="E113" s="329" t="s">
        <v>2093</v>
      </c>
    </row>
    <row r="114" spans="1:5" ht="15" customHeight="1" x14ac:dyDescent="0.25">
      <c r="A114" s="343" t="s">
        <v>304</v>
      </c>
      <c r="B114" s="344"/>
      <c r="C114" s="344"/>
      <c r="D114" s="325" t="s">
        <v>2094</v>
      </c>
      <c r="E114" s="329" t="s">
        <v>2095</v>
      </c>
    </row>
    <row r="115" spans="1:5" ht="15" customHeight="1" x14ac:dyDescent="0.25">
      <c r="A115" s="343" t="s">
        <v>306</v>
      </c>
      <c r="B115" s="344"/>
      <c r="C115" s="344"/>
      <c r="D115" s="325" t="s">
        <v>2096</v>
      </c>
      <c r="E115" s="329" t="s">
        <v>2097</v>
      </c>
    </row>
    <row r="116" spans="1:5" ht="15" customHeight="1" x14ac:dyDescent="0.25">
      <c r="A116" s="329" t="s">
        <v>2098</v>
      </c>
      <c r="B116" s="331"/>
      <c r="C116" s="331"/>
      <c r="D116" s="325" t="s">
        <v>2099</v>
      </c>
      <c r="E116" s="329" t="s">
        <v>2100</v>
      </c>
    </row>
    <row r="117" spans="1:5" ht="15" customHeight="1" x14ac:dyDescent="0.25">
      <c r="A117" s="329" t="s">
        <v>2101</v>
      </c>
      <c r="B117" s="331"/>
      <c r="C117" s="331"/>
      <c r="D117" s="325" t="s">
        <v>2102</v>
      </c>
      <c r="E117" s="329" t="s">
        <v>2103</v>
      </c>
    </row>
    <row r="118" spans="1:5" ht="15" customHeight="1" x14ac:dyDescent="0.25">
      <c r="A118" s="329" t="s">
        <v>371</v>
      </c>
      <c r="B118" s="331"/>
      <c r="C118" s="331"/>
      <c r="D118" s="325" t="s">
        <v>2104</v>
      </c>
      <c r="E118" s="329" t="s">
        <v>2105</v>
      </c>
    </row>
    <row r="119" spans="1:5" ht="15" customHeight="1" x14ac:dyDescent="0.25">
      <c r="A119" s="329" t="s">
        <v>2106</v>
      </c>
      <c r="B119" s="331"/>
      <c r="C119" s="331"/>
      <c r="D119" s="329" t="s">
        <v>1984</v>
      </c>
      <c r="E119" s="329" t="s">
        <v>2107</v>
      </c>
    </row>
    <row r="120" spans="1:5" ht="15" customHeight="1" x14ac:dyDescent="0.25">
      <c r="A120" s="329" t="s">
        <v>2108</v>
      </c>
      <c r="B120" s="331"/>
      <c r="C120" s="331"/>
      <c r="D120" s="329" t="s">
        <v>2109</v>
      </c>
      <c r="E120" s="329" t="s">
        <v>2110</v>
      </c>
    </row>
    <row r="121" spans="1:5" ht="15" customHeight="1" x14ac:dyDescent="0.25">
      <c r="A121" s="329" t="s">
        <v>2111</v>
      </c>
      <c r="B121" s="331"/>
      <c r="C121" s="331"/>
      <c r="D121" s="329" t="s">
        <v>2112</v>
      </c>
      <c r="E121" s="329" t="s">
        <v>2113</v>
      </c>
    </row>
    <row r="122" spans="1:5" ht="15" customHeight="1" x14ac:dyDescent="0.25">
      <c r="A122" s="329" t="s">
        <v>2114</v>
      </c>
      <c r="B122" s="331"/>
      <c r="C122" s="331"/>
      <c r="D122" s="329" t="s">
        <v>2115</v>
      </c>
      <c r="E122" s="329" t="s">
        <v>2116</v>
      </c>
    </row>
  </sheetData>
  <autoFilter ref="A1:E122"/>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90" workbookViewId="0">
      <pane ySplit="1" topLeftCell="A71" activePane="bottomLeft" state="frozen"/>
      <selection activeCellId="1" sqref="B99:B114 A1"/>
      <selection pane="bottomLeft" activeCellId="1" sqref="B99:B114 A1"/>
    </sheetView>
  </sheetViews>
  <sheetFormatPr baseColWidth="10" defaultColWidth="9.140625" defaultRowHeight="15" x14ac:dyDescent="0.25"/>
  <cols>
    <col min="1" max="1" width="57.5703125" style="317" customWidth="1"/>
    <col min="2" max="2" width="48.42578125" style="359" customWidth="1"/>
    <col min="3" max="3" width="38.42578125" style="359" customWidth="1"/>
    <col min="4" max="4" width="56.5703125" style="317" customWidth="1"/>
    <col min="5" max="5" width="255.7109375" style="317" customWidth="1"/>
    <col min="6" max="1025" width="11.42578125" style="317" customWidth="1"/>
    <col min="1026" max="16384" width="9.140625" style="317"/>
  </cols>
  <sheetData>
    <row r="1" spans="1:5" s="324" customFormat="1" ht="21" customHeight="1" x14ac:dyDescent="0.35">
      <c r="A1" s="323" t="s">
        <v>2117</v>
      </c>
      <c r="B1" s="345" t="s">
        <v>2118</v>
      </c>
      <c r="C1" s="345" t="s">
        <v>2119</v>
      </c>
      <c r="D1" s="323" t="s">
        <v>1759</v>
      </c>
      <c r="E1" s="323" t="s">
        <v>2120</v>
      </c>
    </row>
    <row r="2" spans="1:5" ht="105" customHeight="1" x14ac:dyDescent="0.25">
      <c r="A2" s="325" t="s">
        <v>2121</v>
      </c>
      <c r="B2" s="339" t="s">
        <v>2122</v>
      </c>
      <c r="C2" s="346"/>
      <c r="D2" s="325"/>
      <c r="E2" s="327" t="s">
        <v>2123</v>
      </c>
    </row>
    <row r="3" spans="1:5" ht="60" customHeight="1" x14ac:dyDescent="0.25">
      <c r="A3" s="325" t="s">
        <v>2124</v>
      </c>
      <c r="B3" s="339" t="s">
        <v>2125</v>
      </c>
      <c r="C3" s="339" t="s">
        <v>2126</v>
      </c>
      <c r="D3" s="325" t="s">
        <v>2127</v>
      </c>
      <c r="E3" s="327" t="s">
        <v>2128</v>
      </c>
    </row>
    <row r="4" spans="1:5" ht="15" customHeight="1" x14ac:dyDescent="0.25">
      <c r="A4" s="325" t="s">
        <v>2129</v>
      </c>
      <c r="B4" s="339" t="s">
        <v>2130</v>
      </c>
      <c r="C4" s="346"/>
      <c r="D4" s="325"/>
      <c r="E4" s="317" t="s">
        <v>1771</v>
      </c>
    </row>
    <row r="5" spans="1:5" ht="15" customHeight="1" x14ac:dyDescent="0.25">
      <c r="A5" s="325" t="s">
        <v>2131</v>
      </c>
      <c r="B5" s="346"/>
      <c r="C5" s="346"/>
      <c r="D5" s="325"/>
      <c r="E5" s="317" t="s">
        <v>1771</v>
      </c>
    </row>
    <row r="6" spans="1:5" ht="15" customHeight="1" x14ac:dyDescent="0.25">
      <c r="A6" s="325" t="s">
        <v>2132</v>
      </c>
      <c r="B6" s="346"/>
      <c r="C6" s="346"/>
      <c r="D6" s="325"/>
      <c r="E6" s="317" t="s">
        <v>1771</v>
      </c>
    </row>
    <row r="7" spans="1:5" ht="105" customHeight="1" x14ac:dyDescent="0.25">
      <c r="A7" s="325" t="s">
        <v>2133</v>
      </c>
      <c r="B7" s="347" t="s">
        <v>2134</v>
      </c>
      <c r="C7" s="346"/>
      <c r="D7" s="325"/>
      <c r="E7" s="327" t="s">
        <v>2135</v>
      </c>
    </row>
    <row r="8" spans="1:5" ht="90" customHeight="1" x14ac:dyDescent="0.25">
      <c r="A8" s="325" t="s">
        <v>2136</v>
      </c>
      <c r="B8" s="346"/>
      <c r="C8" s="347" t="s">
        <v>2137</v>
      </c>
      <c r="D8" s="325" t="s">
        <v>2138</v>
      </c>
      <c r="E8" s="328" t="s">
        <v>2139</v>
      </c>
    </row>
    <row r="9" spans="1:5" ht="15" customHeight="1" x14ac:dyDescent="0.25">
      <c r="A9" s="325" t="s">
        <v>2140</v>
      </c>
      <c r="B9" s="346"/>
      <c r="C9" s="339" t="s">
        <v>2141</v>
      </c>
      <c r="D9" s="325"/>
      <c r="E9" s="329" t="s">
        <v>2142</v>
      </c>
    </row>
    <row r="10" spans="1:5" ht="30" customHeight="1" x14ac:dyDescent="0.25">
      <c r="A10" s="325" t="s">
        <v>2143</v>
      </c>
      <c r="B10" s="347" t="s">
        <v>2144</v>
      </c>
      <c r="C10" s="346"/>
      <c r="D10" s="325"/>
      <c r="E10" s="328" t="s">
        <v>2145</v>
      </c>
    </row>
    <row r="11" spans="1:5" ht="15" customHeight="1" x14ac:dyDescent="0.25">
      <c r="A11" s="325" t="s">
        <v>2146</v>
      </c>
      <c r="B11" s="346"/>
      <c r="C11" s="339" t="s">
        <v>2147</v>
      </c>
      <c r="D11" s="325" t="s">
        <v>1789</v>
      </c>
      <c r="E11" s="328" t="s">
        <v>2148</v>
      </c>
    </row>
    <row r="12" spans="1:5" ht="30" customHeight="1" x14ac:dyDescent="0.25">
      <c r="A12" s="330" t="s">
        <v>2149</v>
      </c>
      <c r="B12" s="348" t="s">
        <v>2150</v>
      </c>
      <c r="C12" s="348" t="s">
        <v>2151</v>
      </c>
      <c r="D12" s="330" t="s">
        <v>1794</v>
      </c>
      <c r="E12" s="330" t="s">
        <v>2152</v>
      </c>
    </row>
    <row r="13" spans="1:5" ht="30" customHeight="1" x14ac:dyDescent="0.25">
      <c r="A13" s="325" t="s">
        <v>2153</v>
      </c>
      <c r="B13" s="348" t="s">
        <v>1797</v>
      </c>
      <c r="C13" s="346"/>
      <c r="D13" s="325"/>
      <c r="E13" s="327" t="s">
        <v>2154</v>
      </c>
    </row>
    <row r="14" spans="1:5" ht="60" customHeight="1" x14ac:dyDescent="0.25">
      <c r="A14" s="325" t="s">
        <v>2155</v>
      </c>
      <c r="B14" s="348" t="s">
        <v>2156</v>
      </c>
      <c r="C14" s="346"/>
      <c r="D14" s="325"/>
      <c r="E14" s="327" t="s">
        <v>2157</v>
      </c>
    </row>
    <row r="15" spans="1:5" ht="30" customHeight="1" x14ac:dyDescent="0.25">
      <c r="A15" s="329" t="s">
        <v>2158</v>
      </c>
      <c r="B15" s="348" t="s">
        <v>2159</v>
      </c>
      <c r="C15" s="349"/>
      <c r="D15" s="329"/>
      <c r="E15" s="332" t="s">
        <v>2160</v>
      </c>
    </row>
    <row r="16" spans="1:5" ht="45" customHeight="1" x14ac:dyDescent="0.25">
      <c r="A16" s="325" t="s">
        <v>2161</v>
      </c>
      <c r="B16" s="348" t="s">
        <v>2162</v>
      </c>
      <c r="C16" s="346"/>
      <c r="D16" s="325"/>
      <c r="E16" s="327" t="s">
        <v>2163</v>
      </c>
    </row>
    <row r="17" spans="1:5" ht="60" customHeight="1" x14ac:dyDescent="0.25">
      <c r="A17" s="325" t="s">
        <v>2164</v>
      </c>
      <c r="B17" s="348" t="s">
        <v>2165</v>
      </c>
      <c r="C17" s="346"/>
      <c r="D17" s="325"/>
      <c r="E17" s="327" t="s">
        <v>2166</v>
      </c>
    </row>
    <row r="18" spans="1:5" ht="30" customHeight="1" x14ac:dyDescent="0.25">
      <c r="A18" s="325" t="s">
        <v>2167</v>
      </c>
      <c r="B18" s="348" t="s">
        <v>2168</v>
      </c>
      <c r="C18" s="346"/>
      <c r="D18" s="325"/>
      <c r="E18" s="332" t="s">
        <v>2169</v>
      </c>
    </row>
    <row r="19" spans="1:5" ht="60" customHeight="1" x14ac:dyDescent="0.25">
      <c r="A19" s="325" t="s">
        <v>2170</v>
      </c>
      <c r="B19" s="348" t="s">
        <v>2171</v>
      </c>
      <c r="C19" s="346"/>
      <c r="D19" s="325"/>
      <c r="E19" s="327" t="s">
        <v>2172</v>
      </c>
    </row>
    <row r="20" spans="1:5" ht="30" customHeight="1" x14ac:dyDescent="0.25">
      <c r="A20" s="325" t="s">
        <v>2173</v>
      </c>
      <c r="B20" s="348" t="s">
        <v>2174</v>
      </c>
      <c r="C20" s="346"/>
      <c r="D20" s="325"/>
      <c r="E20" s="332" t="s">
        <v>2175</v>
      </c>
    </row>
    <row r="21" spans="1:5" ht="60" customHeight="1" x14ac:dyDescent="0.25">
      <c r="A21" s="325" t="s">
        <v>2176</v>
      </c>
      <c r="B21" s="346"/>
      <c r="C21" s="347" t="s">
        <v>2177</v>
      </c>
      <c r="D21" s="325" t="s">
        <v>1822</v>
      </c>
      <c r="E21" s="328" t="s">
        <v>2178</v>
      </c>
    </row>
    <row r="22" spans="1:5" ht="15" customHeight="1" x14ac:dyDescent="0.25">
      <c r="A22" s="325" t="s">
        <v>2179</v>
      </c>
      <c r="B22" s="346"/>
      <c r="C22" s="339" t="s">
        <v>2180</v>
      </c>
      <c r="D22" s="325"/>
      <c r="E22" s="328" t="s">
        <v>2181</v>
      </c>
    </row>
    <row r="23" spans="1:5" ht="15" customHeight="1" x14ac:dyDescent="0.25">
      <c r="A23" s="325" t="s">
        <v>2182</v>
      </c>
      <c r="B23" s="346"/>
      <c r="C23" s="339" t="s">
        <v>2183</v>
      </c>
      <c r="D23" s="325" t="s">
        <v>1829</v>
      </c>
      <c r="E23" s="328" t="s">
        <v>2184</v>
      </c>
    </row>
    <row r="24" spans="1:5" ht="30" customHeight="1" x14ac:dyDescent="0.25">
      <c r="A24" s="325" t="s">
        <v>2185</v>
      </c>
      <c r="B24" s="346"/>
      <c r="C24" s="347" t="s">
        <v>2177</v>
      </c>
      <c r="D24" s="325" t="s">
        <v>1822</v>
      </c>
      <c r="E24" s="328" t="s">
        <v>2186</v>
      </c>
    </row>
    <row r="25" spans="1:5" ht="120" customHeight="1" x14ac:dyDescent="0.25">
      <c r="A25" s="325" t="s">
        <v>2187</v>
      </c>
      <c r="B25" s="339" t="s">
        <v>2188</v>
      </c>
      <c r="C25" s="346"/>
      <c r="D25" s="325" t="s">
        <v>1835</v>
      </c>
      <c r="E25" s="328" t="s">
        <v>2189</v>
      </c>
    </row>
    <row r="26" spans="1:5" ht="15" customHeight="1" x14ac:dyDescent="0.25">
      <c r="A26" s="333" t="s">
        <v>2190</v>
      </c>
      <c r="B26" s="350"/>
      <c r="C26" s="351" t="s">
        <v>2191</v>
      </c>
      <c r="D26" s="333"/>
      <c r="E26" s="335" t="s">
        <v>2192</v>
      </c>
    </row>
    <row r="27" spans="1:5" ht="75" customHeight="1" x14ac:dyDescent="0.25">
      <c r="A27" s="327" t="s">
        <v>2193</v>
      </c>
      <c r="B27" s="347" t="s">
        <v>2194</v>
      </c>
      <c r="C27" s="352"/>
      <c r="D27" s="327" t="s">
        <v>1842</v>
      </c>
      <c r="E27" s="328" t="s">
        <v>2195</v>
      </c>
    </row>
    <row r="28" spans="1:5" ht="15" customHeight="1" x14ac:dyDescent="0.25">
      <c r="A28" s="327" t="s">
        <v>1391</v>
      </c>
      <c r="B28" s="352"/>
      <c r="C28" s="352"/>
      <c r="D28" s="327"/>
      <c r="E28" s="328" t="s">
        <v>2196</v>
      </c>
    </row>
    <row r="29" spans="1:5" ht="15" customHeight="1" x14ac:dyDescent="0.25">
      <c r="A29" s="327" t="s">
        <v>1394</v>
      </c>
      <c r="B29" s="352"/>
      <c r="C29" s="352"/>
      <c r="D29" s="327"/>
      <c r="E29" s="328" t="s">
        <v>2197</v>
      </c>
    </row>
    <row r="30" spans="1:5" ht="15" customHeight="1" x14ac:dyDescent="0.25">
      <c r="A30" s="327" t="s">
        <v>1397</v>
      </c>
      <c r="B30" s="352"/>
      <c r="C30" s="352"/>
      <c r="D30" s="327"/>
      <c r="E30" s="328" t="s">
        <v>2198</v>
      </c>
    </row>
    <row r="31" spans="1:5" ht="75" customHeight="1" x14ac:dyDescent="0.25">
      <c r="A31" s="325" t="s">
        <v>2199</v>
      </c>
      <c r="B31" s="339"/>
      <c r="C31" s="339"/>
      <c r="D31" s="325"/>
      <c r="E31" s="327" t="s">
        <v>2200</v>
      </c>
    </row>
    <row r="32" spans="1:5" ht="75" customHeight="1" x14ac:dyDescent="0.25">
      <c r="A32" s="325" t="s">
        <v>2201</v>
      </c>
      <c r="B32" s="346"/>
      <c r="C32" s="339" t="s">
        <v>2202</v>
      </c>
      <c r="D32" s="325" t="s">
        <v>1851</v>
      </c>
      <c r="E32" s="328" t="s">
        <v>2203</v>
      </c>
    </row>
    <row r="33" spans="1:5" ht="30" customHeight="1" x14ac:dyDescent="0.25">
      <c r="A33" s="325" t="s">
        <v>2204</v>
      </c>
      <c r="B33" s="347" t="s">
        <v>2205</v>
      </c>
      <c r="C33" s="346"/>
      <c r="D33" s="325" t="s">
        <v>1855</v>
      </c>
      <c r="E33" s="328" t="s">
        <v>2206</v>
      </c>
    </row>
    <row r="34" spans="1:5" ht="60" customHeight="1" x14ac:dyDescent="0.25">
      <c r="A34" s="325" t="s">
        <v>2207</v>
      </c>
      <c r="B34" s="339" t="s">
        <v>2208</v>
      </c>
      <c r="C34" s="346"/>
      <c r="D34" s="325" t="s">
        <v>1859</v>
      </c>
      <c r="E34" s="328" t="s">
        <v>2209</v>
      </c>
    </row>
    <row r="35" spans="1:5" ht="15" customHeight="1" x14ac:dyDescent="0.25">
      <c r="A35" s="325" t="s">
        <v>2210</v>
      </c>
      <c r="B35" s="346"/>
      <c r="C35" s="339" t="s">
        <v>2211</v>
      </c>
      <c r="D35" s="325"/>
      <c r="E35" s="329" t="s">
        <v>2212</v>
      </c>
    </row>
    <row r="36" spans="1:5" ht="15" customHeight="1" x14ac:dyDescent="0.25">
      <c r="A36" s="325" t="s">
        <v>2213</v>
      </c>
      <c r="B36" s="339"/>
      <c r="C36" s="339"/>
      <c r="D36" s="325"/>
      <c r="E36" s="317" t="s">
        <v>1865</v>
      </c>
    </row>
    <row r="37" spans="1:5" ht="45" customHeight="1" x14ac:dyDescent="0.25">
      <c r="A37" s="325" t="s">
        <v>2214</v>
      </c>
      <c r="B37" s="339" t="s">
        <v>2215</v>
      </c>
      <c r="C37" s="346"/>
      <c r="D37" s="325"/>
      <c r="E37" s="328" t="s">
        <v>2216</v>
      </c>
    </row>
    <row r="38" spans="1:5" ht="30" customHeight="1" x14ac:dyDescent="0.25">
      <c r="A38" s="325" t="s">
        <v>2217</v>
      </c>
      <c r="B38" s="347" t="s">
        <v>2205</v>
      </c>
      <c r="C38" s="346"/>
      <c r="D38" s="327" t="s">
        <v>1870</v>
      </c>
      <c r="E38" s="327" t="s">
        <v>2218</v>
      </c>
    </row>
    <row r="39" spans="1:5" ht="15" customHeight="1" x14ac:dyDescent="0.25">
      <c r="A39" s="325" t="s">
        <v>1872</v>
      </c>
      <c r="B39" s="339" t="s">
        <v>2219</v>
      </c>
      <c r="C39" s="339" t="s">
        <v>2220</v>
      </c>
      <c r="D39" s="325" t="s">
        <v>2221</v>
      </c>
      <c r="E39" s="328" t="s">
        <v>2222</v>
      </c>
    </row>
    <row r="40" spans="1:5" ht="15" customHeight="1" x14ac:dyDescent="0.25">
      <c r="A40" s="337" t="s">
        <v>2223</v>
      </c>
      <c r="B40" s="353"/>
      <c r="C40" s="354" t="s">
        <v>1878</v>
      </c>
      <c r="D40" s="337"/>
      <c r="E40" s="330" t="s">
        <v>2224</v>
      </c>
    </row>
    <row r="41" spans="1:5" ht="30" customHeight="1" x14ac:dyDescent="0.25">
      <c r="A41" s="337" t="s">
        <v>2225</v>
      </c>
      <c r="B41" s="353"/>
      <c r="C41" s="348" t="s">
        <v>2226</v>
      </c>
      <c r="D41" s="337"/>
      <c r="E41" s="330" t="s">
        <v>2227</v>
      </c>
    </row>
    <row r="42" spans="1:5" ht="60" customHeight="1" x14ac:dyDescent="0.25">
      <c r="A42" s="325" t="s">
        <v>2228</v>
      </c>
      <c r="B42" s="339" t="s">
        <v>2229</v>
      </c>
      <c r="C42" s="347" t="s">
        <v>2230</v>
      </c>
      <c r="D42" s="325" t="s">
        <v>2231</v>
      </c>
      <c r="E42" s="328" t="s">
        <v>2232</v>
      </c>
    </row>
    <row r="43" spans="1:5" ht="15" customHeight="1" x14ac:dyDescent="0.25">
      <c r="A43" s="327" t="s">
        <v>2233</v>
      </c>
      <c r="B43" s="352"/>
      <c r="C43" s="347" t="s">
        <v>1889</v>
      </c>
      <c r="D43" s="327"/>
      <c r="E43" s="328" t="s">
        <v>2234</v>
      </c>
    </row>
    <row r="44" spans="1:5" ht="45" customHeight="1" x14ac:dyDescent="0.25">
      <c r="A44" s="325" t="s">
        <v>2235</v>
      </c>
      <c r="B44" s="347" t="s">
        <v>2236</v>
      </c>
      <c r="C44" s="347" t="s">
        <v>2237</v>
      </c>
      <c r="D44" s="339" t="s">
        <v>2238</v>
      </c>
      <c r="E44" s="328" t="s">
        <v>2239</v>
      </c>
    </row>
    <row r="45" spans="1:5" ht="30" customHeight="1" x14ac:dyDescent="0.25">
      <c r="A45" s="325" t="s">
        <v>2240</v>
      </c>
      <c r="B45" s="346"/>
      <c r="C45" s="339" t="s">
        <v>2241</v>
      </c>
      <c r="D45" s="339" t="s">
        <v>2242</v>
      </c>
      <c r="E45" s="328" t="s">
        <v>2243</v>
      </c>
    </row>
    <row r="46" spans="1:5" ht="30" customHeight="1" x14ac:dyDescent="0.25">
      <c r="A46" s="325" t="s">
        <v>2244</v>
      </c>
      <c r="B46" s="346"/>
      <c r="C46" s="339" t="s">
        <v>2245</v>
      </c>
      <c r="D46" s="339" t="s">
        <v>2246</v>
      </c>
      <c r="E46" s="328" t="s">
        <v>2247</v>
      </c>
    </row>
    <row r="47" spans="1:5" ht="60" customHeight="1" x14ac:dyDescent="0.25">
      <c r="A47" s="325" t="s">
        <v>2248</v>
      </c>
      <c r="B47" s="339" t="s">
        <v>1903</v>
      </c>
      <c r="C47" s="346"/>
      <c r="D47" s="325" t="s">
        <v>2249</v>
      </c>
      <c r="E47" s="328" t="s">
        <v>2250</v>
      </c>
    </row>
    <row r="48" spans="1:5" ht="60" customHeight="1" x14ac:dyDescent="0.25">
      <c r="A48" s="325" t="s">
        <v>2251</v>
      </c>
      <c r="B48" s="347" t="s">
        <v>2252</v>
      </c>
      <c r="C48" s="346"/>
      <c r="D48" s="327" t="s">
        <v>2253</v>
      </c>
      <c r="E48" s="328" t="s">
        <v>2254</v>
      </c>
    </row>
    <row r="49" spans="1:5" ht="15" customHeight="1" x14ac:dyDescent="0.25">
      <c r="A49" s="325" t="s">
        <v>2255</v>
      </c>
      <c r="B49" s="346"/>
      <c r="C49" s="339" t="s">
        <v>2256</v>
      </c>
      <c r="D49" s="325" t="s">
        <v>2257</v>
      </c>
      <c r="E49" s="329" t="s">
        <v>2258</v>
      </c>
    </row>
    <row r="50" spans="1:5" ht="15" customHeight="1" x14ac:dyDescent="0.25">
      <c r="A50" s="325" t="s">
        <v>2259</v>
      </c>
      <c r="B50" s="346"/>
      <c r="C50" s="339" t="s">
        <v>2260</v>
      </c>
      <c r="D50" s="325" t="s">
        <v>2261</v>
      </c>
      <c r="E50" s="329" t="s">
        <v>2262</v>
      </c>
    </row>
    <row r="51" spans="1:5" ht="15" customHeight="1" x14ac:dyDescent="0.25">
      <c r="A51" s="325" t="s">
        <v>2263</v>
      </c>
      <c r="B51" s="346"/>
      <c r="C51" s="339" t="s">
        <v>2264</v>
      </c>
      <c r="D51" s="325" t="s">
        <v>2265</v>
      </c>
      <c r="E51" s="329" t="s">
        <v>2266</v>
      </c>
    </row>
    <row r="52" spans="1:5" ht="30" customHeight="1" x14ac:dyDescent="0.25">
      <c r="A52" s="325" t="s">
        <v>1747</v>
      </c>
      <c r="B52" s="346"/>
      <c r="C52" s="347" t="s">
        <v>2267</v>
      </c>
      <c r="D52" s="325" t="s">
        <v>2268</v>
      </c>
      <c r="E52" s="329" t="s">
        <v>2269</v>
      </c>
    </row>
    <row r="53" spans="1:5" ht="30" customHeight="1" x14ac:dyDescent="0.25">
      <c r="A53" s="325" t="s">
        <v>2270</v>
      </c>
      <c r="B53" s="346"/>
      <c r="C53" s="339" t="s">
        <v>1924</v>
      </c>
      <c r="D53" s="339" t="s">
        <v>1925</v>
      </c>
      <c r="E53" s="328" t="s">
        <v>2271</v>
      </c>
    </row>
    <row r="54" spans="1:5" ht="15" customHeight="1" x14ac:dyDescent="0.25">
      <c r="A54" s="325" t="s">
        <v>2272</v>
      </c>
      <c r="B54" s="339" t="s">
        <v>2273</v>
      </c>
      <c r="C54" s="339" t="s">
        <v>2274</v>
      </c>
      <c r="D54" s="325" t="s">
        <v>1930</v>
      </c>
      <c r="E54" s="329" t="s">
        <v>2275</v>
      </c>
    </row>
    <row r="55" spans="1:5" ht="45" customHeight="1" x14ac:dyDescent="0.25">
      <c r="A55" s="325" t="s">
        <v>2276</v>
      </c>
      <c r="B55" s="346"/>
      <c r="C55" s="339" t="s">
        <v>1932</v>
      </c>
      <c r="D55" s="327" t="s">
        <v>1933</v>
      </c>
      <c r="E55" s="325" t="s">
        <v>2277</v>
      </c>
    </row>
    <row r="56" spans="1:5" ht="45" customHeight="1" x14ac:dyDescent="0.25">
      <c r="A56" s="325" t="s">
        <v>1739</v>
      </c>
      <c r="B56" s="346"/>
      <c r="C56" s="339" t="s">
        <v>1935</v>
      </c>
      <c r="D56" s="327" t="s">
        <v>2278</v>
      </c>
      <c r="E56" s="325" t="s">
        <v>2279</v>
      </c>
    </row>
    <row r="57" spans="1:5" ht="15" customHeight="1" x14ac:dyDescent="0.25">
      <c r="A57" s="325" t="s">
        <v>2280</v>
      </c>
      <c r="B57" s="346"/>
      <c r="C57" s="339" t="s">
        <v>1938</v>
      </c>
      <c r="D57" s="325"/>
      <c r="E57" s="329" t="s">
        <v>2281</v>
      </c>
    </row>
    <row r="58" spans="1:5" ht="15" customHeight="1" x14ac:dyDescent="0.25">
      <c r="A58" s="325" t="s">
        <v>2282</v>
      </c>
      <c r="B58" s="346"/>
      <c r="C58" s="339" t="s">
        <v>1941</v>
      </c>
      <c r="D58" s="325"/>
      <c r="E58" s="329" t="s">
        <v>2283</v>
      </c>
    </row>
    <row r="59" spans="1:5" ht="15" customHeight="1" x14ac:dyDescent="0.25">
      <c r="A59" s="325" t="s">
        <v>2284</v>
      </c>
      <c r="B59" s="339" t="s">
        <v>2285</v>
      </c>
      <c r="C59" s="339" t="s">
        <v>1945</v>
      </c>
      <c r="D59" s="325"/>
      <c r="E59" s="329" t="s">
        <v>2286</v>
      </c>
    </row>
    <row r="60" spans="1:5" ht="15" customHeight="1" x14ac:dyDescent="0.25">
      <c r="A60" s="325" t="s">
        <v>2287</v>
      </c>
      <c r="B60" s="346"/>
      <c r="C60" s="339" t="s">
        <v>2288</v>
      </c>
      <c r="D60" s="325"/>
      <c r="E60" s="329" t="s">
        <v>2289</v>
      </c>
    </row>
    <row r="61" spans="1:5" ht="45" customHeight="1" x14ac:dyDescent="0.25">
      <c r="A61" s="325" t="s">
        <v>2290</v>
      </c>
      <c r="B61" s="339" t="s">
        <v>2291</v>
      </c>
      <c r="C61" s="346"/>
      <c r="D61" s="327" t="s">
        <v>1952</v>
      </c>
      <c r="E61" s="325" t="s">
        <v>2292</v>
      </c>
    </row>
    <row r="62" spans="1:5" ht="15" customHeight="1" x14ac:dyDescent="0.25">
      <c r="A62" s="325" t="s">
        <v>2293</v>
      </c>
      <c r="B62" s="339" t="s">
        <v>2285</v>
      </c>
      <c r="C62" s="346"/>
      <c r="D62" s="325"/>
      <c r="E62" s="329" t="s">
        <v>2294</v>
      </c>
    </row>
    <row r="63" spans="1:5" ht="15" customHeight="1" x14ac:dyDescent="0.25">
      <c r="A63" s="325" t="s">
        <v>2295</v>
      </c>
      <c r="B63" s="339" t="s">
        <v>2285</v>
      </c>
      <c r="C63" s="346"/>
      <c r="D63" s="325"/>
      <c r="E63" s="329" t="s">
        <v>2296</v>
      </c>
    </row>
    <row r="64" spans="1:5" ht="15" customHeight="1" x14ac:dyDescent="0.25">
      <c r="A64" s="339" t="s">
        <v>2297</v>
      </c>
      <c r="B64" s="339" t="s">
        <v>2285</v>
      </c>
      <c r="C64" s="346"/>
      <c r="D64" s="325" t="s">
        <v>1959</v>
      </c>
      <c r="E64" s="329" t="s">
        <v>2298</v>
      </c>
    </row>
    <row r="65" spans="1:5" ht="30" customHeight="1" x14ac:dyDescent="0.25">
      <c r="A65" s="339" t="s">
        <v>2299</v>
      </c>
      <c r="B65" s="339" t="s">
        <v>2285</v>
      </c>
      <c r="C65" s="346"/>
      <c r="D65" s="325" t="s">
        <v>1962</v>
      </c>
      <c r="E65" s="328" t="s">
        <v>2300</v>
      </c>
    </row>
    <row r="66" spans="1:5" ht="15" customHeight="1" x14ac:dyDescent="0.25">
      <c r="A66" s="339" t="s">
        <v>2301</v>
      </c>
      <c r="B66" s="339" t="s">
        <v>2285</v>
      </c>
      <c r="C66" s="346"/>
      <c r="D66" s="325" t="s">
        <v>1965</v>
      </c>
      <c r="E66" s="340" t="s">
        <v>2302</v>
      </c>
    </row>
    <row r="67" spans="1:5" ht="15" customHeight="1" x14ac:dyDescent="0.25">
      <c r="A67" s="339" t="s">
        <v>2303</v>
      </c>
      <c r="B67" s="339" t="s">
        <v>2285</v>
      </c>
      <c r="C67" s="346"/>
      <c r="D67" s="325" t="s">
        <v>1968</v>
      </c>
      <c r="E67" s="340" t="s">
        <v>2304</v>
      </c>
    </row>
    <row r="68" spans="1:5" ht="15" customHeight="1" x14ac:dyDescent="0.25">
      <c r="A68" s="325" t="s">
        <v>2305</v>
      </c>
      <c r="B68" s="339" t="s">
        <v>2285</v>
      </c>
      <c r="C68" s="346"/>
      <c r="D68" s="325" t="s">
        <v>1971</v>
      </c>
      <c r="E68" s="329" t="s">
        <v>2306</v>
      </c>
    </row>
    <row r="69" spans="1:5" ht="15" customHeight="1" x14ac:dyDescent="0.25">
      <c r="A69" s="339" t="s">
        <v>2307</v>
      </c>
      <c r="B69" s="339" t="s">
        <v>2285</v>
      </c>
      <c r="C69" s="346"/>
      <c r="D69" s="325" t="s">
        <v>1974</v>
      </c>
      <c r="E69" s="329" t="s">
        <v>2308</v>
      </c>
    </row>
    <row r="70" spans="1:5" ht="15" customHeight="1" x14ac:dyDescent="0.25">
      <c r="A70" s="339" t="s">
        <v>2309</v>
      </c>
      <c r="B70" s="339" t="s">
        <v>2285</v>
      </c>
      <c r="C70" s="346"/>
      <c r="D70" s="325" t="s">
        <v>1977</v>
      </c>
      <c r="E70" s="328" t="s">
        <v>2310</v>
      </c>
    </row>
    <row r="71" spans="1:5" ht="30" customHeight="1" x14ac:dyDescent="0.25">
      <c r="A71" s="341" t="s">
        <v>2311</v>
      </c>
      <c r="B71" s="339" t="s">
        <v>2285</v>
      </c>
      <c r="C71" s="355"/>
      <c r="D71" s="328"/>
      <c r="E71" s="328" t="s">
        <v>2312</v>
      </c>
    </row>
    <row r="72" spans="1:5" ht="45" customHeight="1" x14ac:dyDescent="0.25">
      <c r="A72" s="325" t="s">
        <v>2313</v>
      </c>
      <c r="B72" s="339" t="s">
        <v>2208</v>
      </c>
      <c r="C72" s="346"/>
      <c r="D72" s="325"/>
      <c r="E72" s="328" t="s">
        <v>2314</v>
      </c>
    </row>
    <row r="73" spans="1:5" ht="15" customHeight="1" x14ac:dyDescent="0.25">
      <c r="A73" s="325" t="s">
        <v>2315</v>
      </c>
      <c r="B73" s="339" t="s">
        <v>2208</v>
      </c>
      <c r="C73" s="346"/>
      <c r="D73" s="325" t="s">
        <v>1984</v>
      </c>
      <c r="E73" s="329" t="s">
        <v>2316</v>
      </c>
    </row>
    <row r="74" spans="1:5" ht="15" customHeight="1" x14ac:dyDescent="0.25">
      <c r="A74" s="325" t="s">
        <v>2317</v>
      </c>
      <c r="B74" s="339" t="s">
        <v>2208</v>
      </c>
      <c r="C74" s="346"/>
      <c r="D74" s="325" t="s">
        <v>1987</v>
      </c>
      <c r="E74" s="329" t="s">
        <v>2318</v>
      </c>
    </row>
    <row r="75" spans="1:5" ht="15" customHeight="1" x14ac:dyDescent="0.25">
      <c r="A75" s="325" t="s">
        <v>2319</v>
      </c>
      <c r="B75" s="339" t="s">
        <v>2208</v>
      </c>
      <c r="C75" s="346"/>
      <c r="D75" s="325" t="s">
        <v>1990</v>
      </c>
      <c r="E75" s="329" t="s">
        <v>2320</v>
      </c>
    </row>
    <row r="76" spans="1:5" ht="31.5" customHeight="1" x14ac:dyDescent="0.25">
      <c r="A76" s="325" t="s">
        <v>2321</v>
      </c>
      <c r="B76" s="347" t="s">
        <v>2144</v>
      </c>
      <c r="C76" s="346"/>
      <c r="D76" s="325"/>
      <c r="E76" s="328" t="s">
        <v>2322</v>
      </c>
    </row>
    <row r="77" spans="1:5" ht="15" customHeight="1" x14ac:dyDescent="0.25">
      <c r="A77" s="325" t="s">
        <v>2323</v>
      </c>
      <c r="B77" s="347" t="s">
        <v>2194</v>
      </c>
      <c r="C77" s="346"/>
      <c r="D77" s="325"/>
      <c r="E77" s="329" t="s">
        <v>2324</v>
      </c>
    </row>
    <row r="78" spans="1:5" ht="15" customHeight="1" x14ac:dyDescent="0.25">
      <c r="A78" s="356" t="s">
        <v>1996</v>
      </c>
      <c r="B78" s="346"/>
      <c r="C78" s="346"/>
      <c r="D78" s="325" t="s">
        <v>1997</v>
      </c>
      <c r="E78" s="329" t="s">
        <v>2325</v>
      </c>
    </row>
    <row r="79" spans="1:5" ht="15" customHeight="1" x14ac:dyDescent="0.25">
      <c r="A79" s="356" t="s">
        <v>1642</v>
      </c>
      <c r="B79" s="339" t="s">
        <v>2273</v>
      </c>
      <c r="C79" s="339" t="s">
        <v>2326</v>
      </c>
      <c r="D79" s="325" t="s">
        <v>1930</v>
      </c>
      <c r="E79" s="329" t="s">
        <v>2327</v>
      </c>
    </row>
    <row r="80" spans="1:5" ht="45" customHeight="1" x14ac:dyDescent="0.25">
      <c r="A80" s="356" t="s">
        <v>1739</v>
      </c>
      <c r="B80" s="346"/>
      <c r="C80" s="339" t="s">
        <v>1932</v>
      </c>
      <c r="D80" s="327" t="s">
        <v>2278</v>
      </c>
      <c r="E80" s="329" t="s">
        <v>2328</v>
      </c>
    </row>
    <row r="81" spans="1:5" ht="45" customHeight="1" x14ac:dyDescent="0.25">
      <c r="A81" s="356" t="s">
        <v>2329</v>
      </c>
      <c r="B81" s="346"/>
      <c r="C81" s="346"/>
      <c r="D81" s="327" t="s">
        <v>2002</v>
      </c>
      <c r="E81" s="329" t="s">
        <v>2330</v>
      </c>
    </row>
    <row r="82" spans="1:5" ht="30" customHeight="1" x14ac:dyDescent="0.25">
      <c r="A82" s="356" t="s">
        <v>2004</v>
      </c>
      <c r="B82" s="346"/>
      <c r="C82" s="346"/>
      <c r="D82" s="327" t="s">
        <v>2005</v>
      </c>
      <c r="E82" s="329" t="s">
        <v>2331</v>
      </c>
    </row>
    <row r="83" spans="1:5" ht="45" customHeight="1" x14ac:dyDescent="0.25">
      <c r="A83" s="356" t="s">
        <v>2007</v>
      </c>
      <c r="B83" s="346"/>
      <c r="C83" s="346"/>
      <c r="D83" s="327" t="s">
        <v>2008</v>
      </c>
      <c r="E83" s="328" t="s">
        <v>2332</v>
      </c>
    </row>
    <row r="84" spans="1:5" ht="45" customHeight="1" x14ac:dyDescent="0.25">
      <c r="A84" s="356" t="s">
        <v>2010</v>
      </c>
      <c r="B84" s="346"/>
      <c r="C84" s="346"/>
      <c r="D84" s="327" t="s">
        <v>2011</v>
      </c>
      <c r="E84" s="329" t="s">
        <v>2333</v>
      </c>
    </row>
    <row r="85" spans="1:5" ht="47.25" customHeight="1" x14ac:dyDescent="0.25">
      <c r="A85" s="356" t="s">
        <v>2013</v>
      </c>
      <c r="B85" s="346"/>
      <c r="C85" s="346"/>
      <c r="D85" s="327" t="s">
        <v>2014</v>
      </c>
      <c r="E85" s="329" t="s">
        <v>2334</v>
      </c>
    </row>
    <row r="86" spans="1:5" ht="45" customHeight="1" x14ac:dyDescent="0.25">
      <c r="A86" s="356" t="s">
        <v>2016</v>
      </c>
      <c r="B86" s="346"/>
      <c r="C86" s="346"/>
      <c r="D86" s="327" t="s">
        <v>2017</v>
      </c>
      <c r="E86" s="329" t="s">
        <v>2335</v>
      </c>
    </row>
    <row r="87" spans="1:5" ht="30" customHeight="1" x14ac:dyDescent="0.25">
      <c r="A87" s="356" t="s">
        <v>2019</v>
      </c>
      <c r="B87" s="346"/>
      <c r="C87" s="346"/>
      <c r="D87" s="327" t="s">
        <v>2020</v>
      </c>
      <c r="E87" s="329" t="s">
        <v>2336</v>
      </c>
    </row>
    <row r="88" spans="1:5" ht="45" customHeight="1" x14ac:dyDescent="0.25">
      <c r="A88" s="356" t="s">
        <v>2022</v>
      </c>
      <c r="B88" s="346"/>
      <c r="C88" s="346"/>
      <c r="D88" s="327" t="s">
        <v>2023</v>
      </c>
      <c r="E88" s="329" t="s">
        <v>2337</v>
      </c>
    </row>
    <row r="89" spans="1:5" ht="45" customHeight="1" x14ac:dyDescent="0.25">
      <c r="A89" s="356" t="s">
        <v>2025</v>
      </c>
      <c r="B89" s="346"/>
      <c r="C89" s="346"/>
      <c r="D89" s="327" t="s">
        <v>2026</v>
      </c>
      <c r="E89" s="328" t="s">
        <v>2338</v>
      </c>
    </row>
    <row r="90" spans="1:5" ht="15" customHeight="1" x14ac:dyDescent="0.25">
      <c r="A90" s="356" t="s">
        <v>2028</v>
      </c>
      <c r="B90" s="346"/>
      <c r="C90" s="346"/>
      <c r="D90" s="325" t="s">
        <v>1794</v>
      </c>
      <c r="E90" s="329" t="s">
        <v>2339</v>
      </c>
    </row>
    <row r="91" spans="1:5" ht="15" customHeight="1" x14ac:dyDescent="0.25">
      <c r="A91" s="356" t="s">
        <v>2030</v>
      </c>
      <c r="B91" s="346"/>
      <c r="C91" s="346"/>
      <c r="D91" s="325" t="s">
        <v>1925</v>
      </c>
      <c r="E91" s="329" t="s">
        <v>2340</v>
      </c>
    </row>
    <row r="92" spans="1:5" ht="15" customHeight="1" x14ac:dyDescent="0.25">
      <c r="A92" s="356" t="s">
        <v>2032</v>
      </c>
      <c r="B92" s="346"/>
      <c r="C92" s="346"/>
      <c r="D92" s="325" t="s">
        <v>2033</v>
      </c>
      <c r="E92" s="329" t="s">
        <v>2341</v>
      </c>
    </row>
    <row r="93" spans="1:5" ht="15" customHeight="1" x14ac:dyDescent="0.25">
      <c r="A93" s="356" t="s">
        <v>2035</v>
      </c>
      <c r="B93" s="346"/>
      <c r="C93" s="346"/>
      <c r="D93" s="325" t="s">
        <v>2036</v>
      </c>
      <c r="E93" s="329" t="s">
        <v>2342</v>
      </c>
    </row>
    <row r="94" spans="1:5" ht="15" customHeight="1" x14ac:dyDescent="0.25">
      <c r="A94" s="356" t="s">
        <v>2038</v>
      </c>
      <c r="B94" s="346"/>
      <c r="C94" s="346"/>
      <c r="D94" s="325" t="s">
        <v>2039</v>
      </c>
      <c r="E94" s="329" t="s">
        <v>2343</v>
      </c>
    </row>
    <row r="95" spans="1:5" ht="15" customHeight="1" x14ac:dyDescent="0.25">
      <c r="A95" s="356" t="s">
        <v>2041</v>
      </c>
      <c r="B95" s="346"/>
      <c r="C95" s="346"/>
      <c r="D95" s="325" t="s">
        <v>2042</v>
      </c>
      <c r="E95" s="329" t="s">
        <v>2344</v>
      </c>
    </row>
    <row r="96" spans="1:5" ht="15" customHeight="1" x14ac:dyDescent="0.25">
      <c r="A96" s="356" t="s">
        <v>2044</v>
      </c>
      <c r="B96" s="346"/>
      <c r="C96" s="346"/>
      <c r="D96" s="325" t="s">
        <v>2045</v>
      </c>
      <c r="E96" s="329" t="s">
        <v>2345</v>
      </c>
    </row>
    <row r="97" spans="1:5" ht="15" customHeight="1" x14ac:dyDescent="0.25">
      <c r="A97" s="356" t="s">
        <v>2047</v>
      </c>
      <c r="B97" s="346"/>
      <c r="C97" s="346"/>
      <c r="D97" s="325" t="s">
        <v>2048</v>
      </c>
      <c r="E97" s="329" t="s">
        <v>2346</v>
      </c>
    </row>
    <row r="98" spans="1:5" ht="15" customHeight="1" x14ac:dyDescent="0.25">
      <c r="A98" s="356" t="s">
        <v>2050</v>
      </c>
      <c r="B98" s="346"/>
      <c r="C98" s="346"/>
      <c r="D98" s="325" t="s">
        <v>1965</v>
      </c>
      <c r="E98" s="329" t="s">
        <v>2347</v>
      </c>
    </row>
    <row r="99" spans="1:5" ht="15" customHeight="1" x14ac:dyDescent="0.25">
      <c r="A99" s="356" t="s">
        <v>2052</v>
      </c>
      <c r="B99" s="346"/>
      <c r="C99" s="346"/>
      <c r="D99" s="325" t="s">
        <v>1962</v>
      </c>
      <c r="E99" s="329" t="s">
        <v>2348</v>
      </c>
    </row>
    <row r="100" spans="1:5" ht="15" customHeight="1" x14ac:dyDescent="0.25">
      <c r="A100" s="356" t="s">
        <v>2054</v>
      </c>
      <c r="B100" s="346"/>
      <c r="C100" s="346"/>
      <c r="D100" s="325" t="s">
        <v>1968</v>
      </c>
      <c r="E100" s="329" t="s">
        <v>2349</v>
      </c>
    </row>
    <row r="101" spans="1:5" ht="15" customHeight="1" x14ac:dyDescent="0.25">
      <c r="A101" s="356" t="s">
        <v>2056</v>
      </c>
      <c r="B101" s="346"/>
      <c r="C101" s="346"/>
      <c r="D101" s="325" t="s">
        <v>2057</v>
      </c>
      <c r="E101" s="329" t="s">
        <v>2350</v>
      </c>
    </row>
    <row r="102" spans="1:5" ht="15" customHeight="1" x14ac:dyDescent="0.25">
      <c r="A102" s="356" t="s">
        <v>2059</v>
      </c>
      <c r="B102" s="346"/>
      <c r="C102" s="346"/>
      <c r="D102" s="325" t="s">
        <v>2060</v>
      </c>
      <c r="E102" s="329" t="s">
        <v>2344</v>
      </c>
    </row>
    <row r="103" spans="1:5" ht="15" customHeight="1" x14ac:dyDescent="0.25">
      <c r="A103" s="356" t="s">
        <v>2061</v>
      </c>
      <c r="B103" s="346"/>
      <c r="C103" s="346"/>
      <c r="D103" s="325" t="s">
        <v>2351</v>
      </c>
      <c r="E103" s="329" t="s">
        <v>2352</v>
      </c>
    </row>
    <row r="104" spans="1:5" ht="15" customHeight="1" x14ac:dyDescent="0.25">
      <c r="A104" s="356" t="s">
        <v>2064</v>
      </c>
      <c r="B104" s="346"/>
      <c r="C104" s="346"/>
      <c r="D104" s="325" t="s">
        <v>2353</v>
      </c>
      <c r="E104" s="329" t="s">
        <v>2354</v>
      </c>
    </row>
    <row r="105" spans="1:5" ht="15" customHeight="1" x14ac:dyDescent="0.25">
      <c r="A105" s="356" t="s">
        <v>2067</v>
      </c>
      <c r="B105" s="346"/>
      <c r="C105" s="346"/>
      <c r="D105" s="325" t="s">
        <v>2355</v>
      </c>
      <c r="E105" s="329" t="s">
        <v>2356</v>
      </c>
    </row>
    <row r="106" spans="1:5" ht="15" customHeight="1" x14ac:dyDescent="0.25">
      <c r="A106" s="356" t="s">
        <v>2070</v>
      </c>
      <c r="B106" s="346"/>
      <c r="C106" s="346"/>
      <c r="D106" s="325" t="s">
        <v>2357</v>
      </c>
      <c r="E106" s="329" t="s">
        <v>2358</v>
      </c>
    </row>
    <row r="107" spans="1:5" ht="15" customHeight="1" x14ac:dyDescent="0.25">
      <c r="A107" s="356" t="s">
        <v>2073</v>
      </c>
      <c r="B107" s="346"/>
      <c r="C107" s="346"/>
      <c r="D107" s="325" t="s">
        <v>2359</v>
      </c>
      <c r="E107" s="329" t="s">
        <v>2360</v>
      </c>
    </row>
    <row r="108" spans="1:5" ht="15" customHeight="1" x14ac:dyDescent="0.25">
      <c r="A108" s="356" t="s">
        <v>2076</v>
      </c>
      <c r="B108" s="346"/>
      <c r="C108" s="346"/>
      <c r="D108" s="325" t="s">
        <v>2361</v>
      </c>
      <c r="E108" s="329" t="s">
        <v>2362</v>
      </c>
    </row>
    <row r="109" spans="1:5" ht="15" customHeight="1" x14ac:dyDescent="0.25">
      <c r="A109" s="356" t="s">
        <v>2079</v>
      </c>
      <c r="B109" s="346"/>
      <c r="C109" s="346"/>
      <c r="D109" s="325" t="s">
        <v>2363</v>
      </c>
      <c r="E109" s="329" t="s">
        <v>2364</v>
      </c>
    </row>
    <row r="110" spans="1:5" ht="15" customHeight="1" x14ac:dyDescent="0.25">
      <c r="A110" s="356" t="s">
        <v>2082</v>
      </c>
      <c r="B110" s="346"/>
      <c r="C110" s="346"/>
      <c r="D110" s="325" t="s">
        <v>2365</v>
      </c>
      <c r="E110" s="329" t="s">
        <v>2366</v>
      </c>
    </row>
    <row r="111" spans="1:5" ht="15" customHeight="1" x14ac:dyDescent="0.25">
      <c r="A111" s="356" t="s">
        <v>2085</v>
      </c>
      <c r="B111" s="346"/>
      <c r="C111" s="346"/>
      <c r="D111" s="325" t="s">
        <v>2367</v>
      </c>
      <c r="E111" s="329" t="s">
        <v>2087</v>
      </c>
    </row>
    <row r="112" spans="1:5" ht="15" customHeight="1" x14ac:dyDescent="0.25">
      <c r="A112" s="357" t="s">
        <v>2088</v>
      </c>
      <c r="B112" s="349"/>
      <c r="C112" s="349"/>
      <c r="D112" s="325" t="s">
        <v>2368</v>
      </c>
      <c r="E112" s="329" t="s">
        <v>2369</v>
      </c>
    </row>
    <row r="113" spans="1:5" ht="15" customHeight="1" x14ac:dyDescent="0.25">
      <c r="A113" s="357" t="s">
        <v>2091</v>
      </c>
      <c r="B113" s="349"/>
      <c r="C113" s="349"/>
      <c r="D113" s="325" t="s">
        <v>2370</v>
      </c>
      <c r="E113" s="329" t="s">
        <v>2371</v>
      </c>
    </row>
    <row r="114" spans="1:5" ht="15" customHeight="1" x14ac:dyDescent="0.25">
      <c r="A114" s="358" t="s">
        <v>304</v>
      </c>
      <c r="B114" s="344"/>
      <c r="C114" s="344"/>
      <c r="D114" s="325" t="s">
        <v>2372</v>
      </c>
      <c r="E114" s="329" t="s">
        <v>2373</v>
      </c>
    </row>
    <row r="115" spans="1:5" ht="15" customHeight="1" x14ac:dyDescent="0.25">
      <c r="A115" s="358" t="s">
        <v>306</v>
      </c>
      <c r="B115" s="344"/>
      <c r="C115" s="344"/>
      <c r="D115" s="325" t="s">
        <v>2374</v>
      </c>
      <c r="E115" s="329" t="s">
        <v>2375</v>
      </c>
    </row>
    <row r="116" spans="1:5" ht="15" customHeight="1" x14ac:dyDescent="0.25">
      <c r="A116" s="357" t="s">
        <v>2098</v>
      </c>
      <c r="B116" s="349"/>
      <c r="C116" s="349"/>
      <c r="D116" s="325" t="s">
        <v>2376</v>
      </c>
      <c r="E116" s="329" t="s">
        <v>2377</v>
      </c>
    </row>
    <row r="117" spans="1:5" ht="15" customHeight="1" x14ac:dyDescent="0.25">
      <c r="A117" s="357" t="s">
        <v>2101</v>
      </c>
      <c r="B117" s="349"/>
      <c r="C117" s="349"/>
      <c r="D117" s="325" t="s">
        <v>2378</v>
      </c>
      <c r="E117" s="329" t="s">
        <v>2379</v>
      </c>
    </row>
    <row r="118" spans="1:5" ht="15" customHeight="1" x14ac:dyDescent="0.25">
      <c r="A118" s="357" t="s">
        <v>371</v>
      </c>
      <c r="B118" s="349"/>
      <c r="C118" s="349"/>
      <c r="D118" s="325" t="s">
        <v>2380</v>
      </c>
      <c r="E118" s="329" t="s">
        <v>2381</v>
      </c>
    </row>
    <row r="119" spans="1:5" ht="15" customHeight="1" x14ac:dyDescent="0.25">
      <c r="A119" s="357" t="s">
        <v>2106</v>
      </c>
      <c r="B119" s="349"/>
      <c r="C119" s="349"/>
      <c r="D119" s="329" t="s">
        <v>1984</v>
      </c>
      <c r="E119" s="329" t="s">
        <v>2382</v>
      </c>
    </row>
    <row r="120" spans="1:5" ht="15" customHeight="1" x14ac:dyDescent="0.25">
      <c r="A120" s="357" t="s">
        <v>2383</v>
      </c>
      <c r="B120" s="349"/>
      <c r="C120" s="349"/>
      <c r="D120" s="329" t="s">
        <v>2109</v>
      </c>
      <c r="E120" s="329" t="s">
        <v>2384</v>
      </c>
    </row>
    <row r="121" spans="1:5" ht="15" customHeight="1" x14ac:dyDescent="0.25">
      <c r="A121" s="357" t="s">
        <v>2385</v>
      </c>
      <c r="B121" s="349"/>
      <c r="C121" s="349"/>
      <c r="D121" s="329" t="s">
        <v>2112</v>
      </c>
      <c r="E121" s="329" t="s">
        <v>2386</v>
      </c>
    </row>
    <row r="122" spans="1:5" ht="15" customHeight="1" x14ac:dyDescent="0.25">
      <c r="A122" s="357" t="s">
        <v>2387</v>
      </c>
      <c r="B122" s="349"/>
      <c r="C122" s="349"/>
      <c r="D122" s="329" t="s">
        <v>2115</v>
      </c>
      <c r="E122" s="329" t="s">
        <v>2388</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zoomScaleNormal="90" workbookViewId="0"/>
  </sheetViews>
  <sheetFormatPr baseColWidth="10" defaultColWidth="9.140625" defaultRowHeight="15" x14ac:dyDescent="0.25"/>
  <cols>
    <col min="1" max="1" width="1.85546875" style="317" customWidth="1"/>
    <col min="2" max="2" width="148.5703125" style="332" customWidth="1"/>
    <col min="3" max="1025" width="10.5703125" style="317" customWidth="1"/>
    <col min="1026" max="16384" width="9.140625" style="317"/>
  </cols>
  <sheetData>
    <row r="2" spans="2:2" ht="18" customHeight="1" x14ac:dyDescent="0.3">
      <c r="B2" s="360" t="s">
        <v>2389</v>
      </c>
    </row>
    <row r="3" spans="2:2" ht="17.45" customHeight="1" x14ac:dyDescent="0.3">
      <c r="B3" s="361"/>
    </row>
    <row r="4" spans="2:2" ht="249" customHeight="1" x14ac:dyDescent="0.3">
      <c r="B4" s="360" t="s">
        <v>2390</v>
      </c>
    </row>
    <row r="26" spans="4:4" ht="13.9" customHeight="1" x14ac:dyDescent="0.25">
      <c r="D26" s="317" t="s">
        <v>1690</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Temp. Optional COVID 19 impact</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 Optional ECB-ECAIs data'!Druckbereich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Pandura, Regina</cp:lastModifiedBy>
  <cp:lastPrinted>2016-05-20T08:25:54Z</cp:lastPrinted>
  <dcterms:created xsi:type="dcterms:W3CDTF">2016-04-21T08:07:20Z</dcterms:created>
  <dcterms:modified xsi:type="dcterms:W3CDTF">2020-11-05T09:40:43Z</dcterms:modified>
</cp:coreProperties>
</file>